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8\"/>
    </mc:Choice>
  </mc:AlternateContent>
  <xr:revisionPtr revIDLastSave="0" documentId="13_ncr:1_{A712E234-875A-4808-8195-8CF55349CAEE}" xr6:coauthVersionLast="47" xr6:coauthVersionMax="47" xr10:uidLastSave="{00000000-0000-0000-0000-000000000000}"/>
  <bookViews>
    <workbookView xWindow="1152" yWindow="1152" windowWidth="17640" windowHeight="11280" tabRatio="796" activeTab="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537 02-01" sheetId="9" r:id="rId9"/>
    <sheet name="ОСР 537-09-01" sheetId="10" r:id="rId10"/>
    <sheet name="ОСР 537 12-01" sheetId="11" r:id="rId11"/>
    <sheet name="ОСР 107-02-01" sheetId="12" r:id="rId12"/>
    <sheet name="ОСР 107-07-01" sheetId="13" r:id="rId13"/>
    <sheet name="ОСР 12-01" sheetId="14" r:id="rId14"/>
    <sheet name="ОСР 556-02-01" sheetId="15" r:id="rId15"/>
    <sheet name="ОСР 556-12-01" sheetId="16" r:id="rId16"/>
    <sheet name="ОСР 305-02-01" sheetId="17" r:id="rId17"/>
    <sheet name="ОСР 305-09-01" sheetId="18" r:id="rId18"/>
    <sheet name="ОСР 305-12-01" sheetId="19" r:id="rId19"/>
    <sheet name="ОСР 525-02-01" sheetId="20" r:id="rId20"/>
    <sheet name="ОСР 525-12-01" sheetId="21" r:id="rId21"/>
    <sheet name="Источники ЦИ" sheetId="24" r:id="rId22"/>
    <sheet name="Цена МАТ и ОБ по ТКП" sheetId="23" r:id="rId23"/>
  </sheets>
  <calcPr calcId="181029"/>
</workbook>
</file>

<file path=xl/calcChain.xml><?xml version="1.0" encoding="utf-8"?>
<calcChain xmlns="http://schemas.openxmlformats.org/spreadsheetml/2006/main">
  <c r="C29" i="1" l="1"/>
  <c r="I38" i="1"/>
  <c r="I37" i="1"/>
  <c r="I36" i="1"/>
  <c r="I35" i="1"/>
  <c r="I34" i="1"/>
  <c r="C30" i="1"/>
  <c r="G89" i="2"/>
  <c r="G90" i="2" s="1"/>
  <c r="G92" i="2" s="1"/>
  <c r="G93" i="2" s="1"/>
  <c r="G94" i="2" s="1"/>
  <c r="F89" i="2"/>
  <c r="F90" i="2" s="1"/>
  <c r="F92" i="2" s="1"/>
  <c r="F93" i="2" s="1"/>
  <c r="F94" i="2" s="1"/>
  <c r="C36" i="1" s="1"/>
  <c r="G88" i="2"/>
  <c r="F88" i="2"/>
  <c r="E88" i="2"/>
  <c r="E89" i="2" s="1"/>
  <c r="E90" i="2" s="1"/>
  <c r="E92" i="2" s="1"/>
  <c r="E93" i="2" s="1"/>
  <c r="E94" i="2" s="1"/>
  <c r="D88" i="2"/>
  <c r="D89" i="2" s="1"/>
  <c r="G76" i="2"/>
  <c r="F76" i="2"/>
  <c r="E76" i="2"/>
  <c r="D76" i="2"/>
  <c r="H76" i="2" s="1"/>
  <c r="H75" i="2"/>
  <c r="G47" i="2"/>
  <c r="F47" i="2"/>
  <c r="E47" i="2"/>
  <c r="D47" i="2"/>
  <c r="H46" i="2"/>
  <c r="G44" i="2"/>
  <c r="F44" i="2"/>
  <c r="E44" i="2"/>
  <c r="D44" i="2"/>
  <c r="H43" i="2"/>
  <c r="G41" i="2"/>
  <c r="F41" i="2"/>
  <c r="E41" i="2"/>
  <c r="D41" i="2"/>
  <c r="H41" i="2" s="1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23" i="2"/>
  <c r="F23" i="2"/>
  <c r="E23" i="2"/>
  <c r="D23" i="2"/>
  <c r="H22" i="2"/>
  <c r="H47" i="2" l="1"/>
  <c r="H44" i="2"/>
  <c r="H23" i="2"/>
  <c r="C37" i="1"/>
  <c r="C32" i="1"/>
  <c r="C31" i="1"/>
  <c r="D90" i="2"/>
  <c r="H89" i="2"/>
  <c r="H88" i="2"/>
  <c r="D92" i="2" l="1"/>
  <c r="H90" i="2"/>
  <c r="H92" i="2" l="1"/>
  <c r="D93" i="2"/>
  <c r="D94" i="2" l="1"/>
  <c r="H93" i="2"/>
  <c r="H94" i="2" l="1"/>
  <c r="C35" i="1"/>
  <c r="C38" i="1" s="1"/>
  <c r="C39" i="1" l="1"/>
  <c r="C40" i="1"/>
  <c r="C42" i="1" s="1"/>
</calcChain>
</file>

<file path=xl/sharedStrings.xml><?xml version="1.0" encoding="utf-8"?>
<sst xmlns="http://schemas.openxmlformats.org/spreadsheetml/2006/main" count="814" uniqueCount="241">
  <si>
    <t>СВОДКА ЗАТРАТ</t>
  </si>
  <si>
    <t>P_0268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</si>
  <si>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</si>
  <si>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</si>
  <si>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</si>
  <si>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</si>
  <si>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</si>
  <si>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</si>
  <si>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</si>
  <si>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</si>
  <si>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</si>
  <si>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</si>
  <si>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</si>
  <si>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</si>
  <si>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</si>
  <si>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</si>
  <si>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</si>
  <si>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</si>
  <si>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</si>
  <si>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</si>
  <si>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</si>
  <si>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</si>
  <si>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</si>
  <si>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</si>
  <si>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</si>
  <si>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</si>
  <si>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</si>
  <si>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</si>
  <si>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</si>
  <si>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</si>
  <si>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ОСР-107-02-01</t>
  </si>
  <si>
    <t>Реконструкция ВЛ одноцепная</t>
  </si>
  <si>
    <t>ОСР-556-02-01</t>
  </si>
  <si>
    <t>Ограждение КТП</t>
  </si>
  <si>
    <t>ОС-305-02-01</t>
  </si>
  <si>
    <t>"Реконструкция КТП 43/100 кВА с заменой на КТП 400 кВА" Кинельский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</si>
  <si>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</si>
  <si>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</si>
  <si>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</si>
  <si>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</si>
  <si>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</si>
  <si>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</si>
  <si>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</si>
  <si>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</si>
  <si>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</si>
  <si>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</si>
  <si>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</si>
  <si>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</si>
  <si>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</si>
  <si>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</si>
  <si>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</si>
  <si>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</si>
  <si>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</si>
  <si>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</si>
  <si>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</si>
  <si>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</si>
  <si>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</si>
  <si>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</si>
  <si>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</si>
  <si>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</si>
  <si>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</si>
  <si>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</si>
  <si>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</si>
  <si>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</si>
  <si>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</si>
  <si>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</si>
  <si>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</si>
  <si>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</si>
  <si>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</si>
  <si>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</si>
  <si>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</si>
  <si>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</si>
  <si>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 553-09-01</t>
  </si>
  <si>
    <t>Дополнительные затраты при производстве работ в зимнее время по видам ОКС,  2,9 х 0, 9 =  2,61%</t>
  </si>
  <si>
    <t>Командировочные расходы</t>
  </si>
  <si>
    <t>ОСР-107-09-01</t>
  </si>
  <si>
    <t>325/пр 25.05.2021 Пр.1 п.50 Пр.4 п.67</t>
  </si>
  <si>
    <t>ОС-305-09-01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</si>
  <si>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</si>
  <si>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</si>
  <si>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</si>
  <si>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</si>
  <si>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</si>
  <si>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</si>
  <si>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</si>
  <si>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</si>
  <si>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</si>
  <si>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</si>
  <si>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</si>
  <si>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</si>
  <si>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</si>
  <si>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</si>
  <si>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</si>
  <si>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</si>
  <si>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</si>
  <si>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</si>
  <si>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</si>
  <si>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</si>
  <si>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</si>
  <si>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ОСР-518-12-01</t>
  </si>
  <si>
    <t>ОСР 553-12-01</t>
  </si>
  <si>
    <t>ОСР-107-12-01</t>
  </si>
  <si>
    <t>ОСР-556-12-01</t>
  </si>
  <si>
    <t>Сметв № 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</si>
  <si>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</si>
  <si>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</si>
  <si>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</si>
  <si>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</si>
  <si>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</si>
  <si>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</si>
  <si>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</si>
  <si>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</si>
  <si>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</si>
  <si>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</si>
  <si>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</si>
  <si>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</si>
  <si>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</si>
  <si>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</si>
  <si>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</si>
  <si>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</si>
  <si>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</si>
  <si>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</si>
  <si>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</si>
  <si>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</si>
  <si>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</si>
  <si>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</si>
  <si>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537 02-01</t>
  </si>
  <si>
    <t>ЛС-537-2</t>
  </si>
  <si>
    <t>КЛ-10кВ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</si>
  <si>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</si>
  <si>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</si>
  <si>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</si>
  <si>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</si>
  <si>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</si>
  <si>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</si>
  <si>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</si>
  <si>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</si>
  <si>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</si>
  <si>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</si>
  <si>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</si>
  <si>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ОБЪЕКТНЫЙ СМЕТНЫЙ РАСЧЕТ № ОСР 556-02-01</t>
  </si>
  <si>
    <t>Реконструкция КТП КЯР 418/160 кВА с заменой КТП Красноярский район Самарская область</t>
  </si>
  <si>
    <t>ЛС-556-1</t>
  </si>
  <si>
    <t>ОБЪЕКТНЫЙ СМЕТНЫЙ РАСЧЕТ № ОСР 556-12-01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</si>
  <si>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</si>
  <si>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</si>
  <si>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</si>
  <si>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</si>
  <si>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</si>
  <si>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</si>
  <si>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</si>
  <si>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</si>
  <si>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</si>
  <si>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</si>
  <si>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</si>
  <si>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</si>
  <si>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</si>
  <si>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</si>
  <si>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</si>
  <si>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</si>
  <si>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</si>
  <si>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</si>
  <si>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</si>
  <si>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</si>
  <si>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</si>
  <si>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</si>
  <si>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</si>
  <si>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</si>
  <si>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</si>
  <si>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</si>
  <si>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</si>
  <si>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</si>
  <si>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Кабель силовой бронированный лентами - 3 на 120 мм2, с алюминиевой жилой, с бумажной пропитанной изоляцией, свинцовой оболочкой, наружный покров из битума и пряжи АСБ-10 3х120</t>
  </si>
  <si>
    <t>Стойка ж/б СВ110-5</t>
  </si>
  <si>
    <t>шт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</si>
  <si>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</si>
  <si>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</si>
  <si>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</si>
  <si>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</si>
  <si>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КТП 400 кВА тупиковая</t>
  </si>
  <si>
    <t>10/0.4</t>
  </si>
  <si>
    <t>Светильник ДКУ-50W IP65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</si>
  <si>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</si>
  <si>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</si>
  <si>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</si>
  <si>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</si>
  <si>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</si>
  <si>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</si>
  <si>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</si>
  <si>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</si>
  <si>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</si>
  <si>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</si>
  <si>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</si>
  <si>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</si>
  <si>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</si>
  <si>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</si>
  <si>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</si>
  <si>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"Реконструкция ВЛ-0,4 кВ (протяженностью 11,19км) от КТП-Вз 1501 6/0,4/320 кВА с заменой КТП на 6/0,4/400 кВА; КЛ-6 кВ (двухцепная протяженностью 1км) Ф-15 ТП-Вз-1 Нк НПЗ до КТП-Вз 1501 6/0,4/320 кВА, монтаж приборов учета (146т.у.)" г.о. Новокуйбышевск Самарская область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</si>
  <si>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</si>
  <si>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</si>
  <si>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</si>
  <si>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</si>
  <si>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</si>
  <si>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</si>
  <si>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</si>
  <si>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</si>
  <si>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Монтаж (реконструкция) КТП однотрансформаторная 400 кВА</t>
  </si>
  <si>
    <t>ОСР 305-02-01</t>
  </si>
  <si>
    <t>"Реконструкция  КТП КЯР 418/160 кВА с заменой КТП" Красноярский район Самарская область</t>
  </si>
  <si>
    <t>км2</t>
  </si>
  <si>
    <t>Устройство Ограждения из панелей металлических сетчатых по железобетонным столбам</t>
  </si>
  <si>
    <t>ОСР 556-02-01</t>
  </si>
  <si>
    <t>"Реконструкция ВЛ-0,4 кВ от КТП Пер 719/2х630 кВА" Сызранский район Самарская область</t>
  </si>
  <si>
    <t>ОСР 107-07-01</t>
  </si>
  <si>
    <t>ОСР 107-02-01</t>
  </si>
  <si>
    <t>Восстановление дорожного покрытия при прокладке кабельной линии (м.б вкл в любую КЛ)</t>
  </si>
  <si>
    <t>ОСР 537-09-01</t>
  </si>
  <si>
    <t>ОСР 537 02-01</t>
  </si>
  <si>
    <t>ОСР 556-12-01</t>
  </si>
  <si>
    <t>ОСР 12-01</t>
  </si>
  <si>
    <t>ОСР 537 12-01</t>
  </si>
  <si>
    <t>"Реконструкция КЛ-0,4 кВ от КТП Сок 306/250кВА" Красноярский район Самарская область</t>
  </si>
  <si>
    <t>ГНБ трубой 110</t>
  </si>
  <si>
    <t>ОСР 518-12-01</t>
  </si>
  <si>
    <t>ОСР 518-02-01</t>
  </si>
  <si>
    <t>ОСР 525-12-01</t>
  </si>
  <si>
    <t>ОСР 305-12-01</t>
  </si>
  <si>
    <t>Реконструкция КЛ одноцепная</t>
  </si>
  <si>
    <t>ОСР 27-12-01</t>
  </si>
  <si>
    <t>ОСР 305-09-01</t>
  </si>
  <si>
    <t>ОСР 518-09-01</t>
  </si>
  <si>
    <t>ОСР 27-09-01</t>
  </si>
  <si>
    <t>ОСР 27-02-01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</si>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</sst>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3" zoomScale="90" zoomScaleNormal="90" workbookViewId="0">
      <selection activeCell="C42" sqref="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5.109375" customWidth="1"/>
    <col min="9" max="9" width="14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5" t="s">
        <v>0</v>
      </c>
      <c r="B12" s="85"/>
      <c r="C12" s="85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8" t="s">
        <v>1</v>
      </c>
      <c r="B16" s="88"/>
      <c r="C16" s="88"/>
    </row>
    <row r="17" spans="1:9" ht="15.75" customHeight="1" x14ac:dyDescent="0.3">
      <c r="A17" s="87" t="s">
        <v>2</v>
      </c>
      <c r="B17" s="87"/>
      <c r="C17" s="87"/>
    </row>
    <row r="18" spans="1:9" ht="15.75" customHeight="1" x14ac:dyDescent="0.3">
      <c r="A18" s="1"/>
      <c r="B18" s="1"/>
      <c r="C18" s="1"/>
    </row>
    <row r="19" spans="1:9" ht="72" customHeight="1" x14ac:dyDescent="0.3">
      <c r="A19" s="86" t="s">
        <v>197</v>
      </c>
      <c r="B19" s="86"/>
      <c r="C19" s="86"/>
    </row>
    <row r="20" spans="1:9" ht="15.75" customHeight="1" x14ac:dyDescent="0.3">
      <c r="A20" s="87" t="s">
        <v>3</v>
      </c>
      <c r="B20" s="87"/>
      <c r="C20" s="87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182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2" t="s">
        <v>183</v>
      </c>
      <c r="B25" s="83"/>
      <c r="C25" s="84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184</v>
      </c>
      <c r="C26" s="41"/>
      <c r="D26" s="38"/>
      <c r="E26" s="38"/>
      <c r="F26" s="38"/>
      <c r="G26" s="39"/>
      <c r="H26" s="39" t="s">
        <v>185</v>
      </c>
      <c r="I26" s="39"/>
    </row>
    <row r="27" spans="1:9" ht="15.75" customHeight="1" x14ac:dyDescent="0.3">
      <c r="A27" s="42" t="s">
        <v>6</v>
      </c>
      <c r="B27" s="40" t="s">
        <v>186</v>
      </c>
      <c r="C27" s="43">
        <v>0</v>
      </c>
      <c r="D27" s="44"/>
      <c r="E27" s="44"/>
      <c r="F27" s="44"/>
      <c r="G27" s="45" t="s">
        <v>187</v>
      </c>
      <c r="H27" s="45" t="s">
        <v>188</v>
      </c>
      <c r="I27" s="45" t="s">
        <v>189</v>
      </c>
    </row>
    <row r="28" spans="1:9" ht="15.75" customHeight="1" x14ac:dyDescent="0.3">
      <c r="A28" s="42" t="s">
        <v>7</v>
      </c>
      <c r="B28" s="40" t="s">
        <v>190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191</v>
      </c>
      <c r="C29" s="49">
        <f>ССР!H85*1.2</f>
        <v>8564.9591402305196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8564.9591402305196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192</v>
      </c>
      <c r="C31" s="49">
        <f>C30-ROUND(C30/1.2,5)</f>
        <v>1427.4931902305198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193</v>
      </c>
      <c r="C32" s="54">
        <f>C30*I35</f>
        <v>9477.4225957337276</v>
      </c>
      <c r="D32" s="44"/>
      <c r="E32" s="55"/>
      <c r="F32" s="56"/>
      <c r="G32" s="57">
        <v>2023</v>
      </c>
      <c r="H32" s="47">
        <v>109.09646626082731</v>
      </c>
      <c r="I32" s="53"/>
    </row>
    <row r="33" spans="1:9" ht="15.6" x14ac:dyDescent="0.3">
      <c r="A33" s="82" t="s">
        <v>194</v>
      </c>
      <c r="B33" s="83"/>
      <c r="C33" s="84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184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186</v>
      </c>
      <c r="C35" s="63">
        <f>ССР!D94+ССР!E94</f>
        <v>104958.6224969824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190</v>
      </c>
      <c r="C36" s="63">
        <f>ССР!F94</f>
        <v>4723.7080662014987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191</v>
      </c>
      <c r="C37" s="63">
        <f>(ССР!G90-ССР!G85)*1.2</f>
        <v>3947.8371304011962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113630.16769358508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192</v>
      </c>
      <c r="C39" s="49">
        <f>C38-ROUND(C38/1.2,5)</f>
        <v>18938.36128358508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193</v>
      </c>
      <c r="C40" s="64">
        <f>C38*I36</f>
        <v>131810.1195649076</v>
      </c>
      <c r="D40" s="44"/>
      <c r="E40" s="55"/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5"/>
      <c r="F41" s="44"/>
      <c r="G41" s="38"/>
      <c r="H41" s="38"/>
      <c r="I41" s="38"/>
    </row>
    <row r="42" spans="1:9" ht="15.6" x14ac:dyDescent="0.3">
      <c r="A42" s="37"/>
      <c r="B42" s="40" t="s">
        <v>195</v>
      </c>
      <c r="C42" s="103">
        <f>C40+C32</f>
        <v>141287.54216064131</v>
      </c>
      <c r="D42" s="44"/>
      <c r="E42" s="55"/>
      <c r="F42" s="56"/>
      <c r="G42" s="38"/>
      <c r="H42" s="38"/>
      <c r="I42" s="66"/>
    </row>
    <row r="43" spans="1:9" ht="15.6" x14ac:dyDescent="0.3">
      <c r="A43" s="39"/>
      <c r="B43" s="39"/>
      <c r="C43" s="39"/>
      <c r="D43" s="66"/>
      <c r="E43" s="38"/>
      <c r="F43" s="61"/>
      <c r="G43" s="38"/>
      <c r="H43" s="38"/>
      <c r="I43" s="38"/>
    </row>
    <row r="44" spans="1:9" ht="15.6" x14ac:dyDescent="0.3">
      <c r="A44" s="67" t="s">
        <v>196</v>
      </c>
      <c r="B44" s="39"/>
      <c r="C44" s="39"/>
      <c r="D44" s="38"/>
      <c r="E44" s="68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130</v>
      </c>
      <c r="C13" s="25" t="s">
        <v>131</v>
      </c>
      <c r="D13" s="19">
        <v>0</v>
      </c>
      <c r="E13" s="19">
        <v>0</v>
      </c>
      <c r="F13" s="19">
        <v>0</v>
      </c>
      <c r="G13" s="19">
        <v>2.9482311511432</v>
      </c>
      <c r="H13" s="19">
        <v>2.9482311511432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2.9482311511432</v>
      </c>
      <c r="H14" s="19">
        <v>2.9482311511432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125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125</v>
      </c>
      <c r="D13" s="19">
        <v>0</v>
      </c>
      <c r="E13" s="19">
        <v>0</v>
      </c>
      <c r="F13" s="19">
        <v>0</v>
      </c>
      <c r="G13" s="19">
        <v>8.4867862690263003</v>
      </c>
      <c r="H13" s="19">
        <v>8.4867862690263003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8.4867862690263003</v>
      </c>
      <c r="H14" s="19">
        <v>8.4867862690263003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134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135</v>
      </c>
      <c r="C13" s="25" t="s">
        <v>31</v>
      </c>
      <c r="D13" s="19">
        <v>39408.013422468</v>
      </c>
      <c r="E13" s="19">
        <v>599.56490585064</v>
      </c>
      <c r="F13" s="19">
        <v>0</v>
      </c>
      <c r="G13" s="19">
        <v>0</v>
      </c>
      <c r="H13" s="19">
        <v>40007.578328317999</v>
      </c>
      <c r="J13" s="5"/>
    </row>
    <row r="14" spans="1:14" x14ac:dyDescent="0.3">
      <c r="A14" s="6"/>
      <c r="B14" s="9"/>
      <c r="C14" s="9" t="s">
        <v>112</v>
      </c>
      <c r="D14" s="19">
        <v>39408.013422468</v>
      </c>
      <c r="E14" s="19">
        <v>599.56490585064</v>
      </c>
      <c r="F14" s="19">
        <v>0</v>
      </c>
      <c r="G14" s="19">
        <v>0</v>
      </c>
      <c r="H14" s="19">
        <v>40007.578328317999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134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137</v>
      </c>
      <c r="C13" s="25" t="s">
        <v>138</v>
      </c>
      <c r="D13" s="19">
        <v>0</v>
      </c>
      <c r="E13" s="19">
        <v>0</v>
      </c>
      <c r="F13" s="19">
        <v>0</v>
      </c>
      <c r="G13" s="19">
        <v>447.719603307</v>
      </c>
      <c r="H13" s="19">
        <v>447.719603307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447.719603307</v>
      </c>
      <c r="H14" s="19">
        <v>447.719603307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139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125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125</v>
      </c>
      <c r="D13" s="19">
        <v>0</v>
      </c>
      <c r="E13" s="19">
        <v>0</v>
      </c>
      <c r="F13" s="19">
        <v>0</v>
      </c>
      <c r="G13" s="19">
        <v>2819.3793042410002</v>
      </c>
      <c r="H13" s="19">
        <v>2819.3793042410002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2819.3793042410002</v>
      </c>
      <c r="H14" s="19">
        <v>2819.3793042410002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141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142</v>
      </c>
      <c r="C13" s="25" t="s">
        <v>33</v>
      </c>
      <c r="D13" s="19">
        <v>47.203623188405999</v>
      </c>
      <c r="E13" s="19">
        <v>0</v>
      </c>
      <c r="F13" s="19">
        <v>0</v>
      </c>
      <c r="G13" s="19">
        <v>0</v>
      </c>
      <c r="H13" s="19">
        <v>47.203623188405999</v>
      </c>
      <c r="J13" s="5"/>
    </row>
    <row r="14" spans="1:14" x14ac:dyDescent="0.3">
      <c r="A14" s="6"/>
      <c r="B14" s="9"/>
      <c r="C14" s="9" t="s">
        <v>112</v>
      </c>
      <c r="D14" s="19">
        <v>47.203623188405999</v>
      </c>
      <c r="E14" s="19">
        <v>0</v>
      </c>
      <c r="F14" s="19">
        <v>0</v>
      </c>
      <c r="G14" s="19">
        <v>0</v>
      </c>
      <c r="H14" s="19">
        <v>47.203623188405999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125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144</v>
      </c>
      <c r="C13" s="25" t="s">
        <v>125</v>
      </c>
      <c r="D13" s="19">
        <v>0</v>
      </c>
      <c r="E13" s="19">
        <v>0</v>
      </c>
      <c r="F13" s="19">
        <v>0</v>
      </c>
      <c r="G13" s="19">
        <v>216756.52173913</v>
      </c>
      <c r="H13" s="19">
        <v>216756.52173913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216756.52173913</v>
      </c>
      <c r="H14" s="19">
        <v>216756.52173913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146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147</v>
      </c>
      <c r="C13" s="25" t="s">
        <v>148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x14ac:dyDescent="0.3">
      <c r="A14" s="6"/>
      <c r="B14" s="9"/>
      <c r="C14" s="9" t="s">
        <v>112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149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150</v>
      </c>
      <c r="C13" s="25" t="s">
        <v>63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151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86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4"/>
  <sheetViews>
    <sheetView topLeftCell="C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197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94.5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8378.9859935790992</v>
      </c>
      <c r="E25" s="20">
        <v>570.62050983613005</v>
      </c>
      <c r="F25" s="20">
        <v>0</v>
      </c>
      <c r="G25" s="20">
        <v>0</v>
      </c>
      <c r="H25" s="20">
        <v>8949.6065034152998</v>
      </c>
    </row>
    <row r="26" spans="1:8" x14ac:dyDescent="0.3">
      <c r="A26" s="6">
        <v>2</v>
      </c>
      <c r="B26" s="6" t="s">
        <v>26</v>
      </c>
      <c r="C26" s="32" t="s">
        <v>27</v>
      </c>
      <c r="D26" s="20">
        <v>7874.8235294118003</v>
      </c>
      <c r="E26" s="20">
        <v>516.70588235293997</v>
      </c>
      <c r="F26" s="20">
        <v>0</v>
      </c>
      <c r="G26" s="20">
        <v>0</v>
      </c>
      <c r="H26" s="20">
        <v>8391.5294117647009</v>
      </c>
    </row>
    <row r="27" spans="1:8" ht="31.2" x14ac:dyDescent="0.3">
      <c r="A27" s="6">
        <v>3</v>
      </c>
      <c r="B27" s="6" t="s">
        <v>28</v>
      </c>
      <c r="C27" s="32" t="s">
        <v>29</v>
      </c>
      <c r="D27" s="20">
        <v>52.828324135768</v>
      </c>
      <c r="E27" s="20">
        <v>110.23961301589</v>
      </c>
      <c r="F27" s="20">
        <v>0</v>
      </c>
      <c r="G27" s="20">
        <v>0</v>
      </c>
      <c r="H27" s="20">
        <v>163.06793715166</v>
      </c>
    </row>
    <row r="28" spans="1:8" x14ac:dyDescent="0.3">
      <c r="A28" s="6">
        <v>4</v>
      </c>
      <c r="B28" s="6" t="s">
        <v>30</v>
      </c>
      <c r="C28" s="32" t="s">
        <v>31</v>
      </c>
      <c r="D28" s="20">
        <v>39408.013422468</v>
      </c>
      <c r="E28" s="20">
        <v>599.56490585064</v>
      </c>
      <c r="F28" s="20">
        <v>0</v>
      </c>
      <c r="G28" s="20">
        <v>0</v>
      </c>
      <c r="H28" s="20">
        <v>40007.578328317999</v>
      </c>
    </row>
    <row r="29" spans="1:8" x14ac:dyDescent="0.3">
      <c r="A29" s="6">
        <v>5</v>
      </c>
      <c r="B29" s="6" t="s">
        <v>32</v>
      </c>
      <c r="C29" s="32" t="s">
        <v>33</v>
      </c>
      <c r="D29" s="20">
        <v>51.505526927562002</v>
      </c>
      <c r="E29" s="20">
        <v>0</v>
      </c>
      <c r="F29" s="20">
        <v>0</v>
      </c>
      <c r="G29" s="20">
        <v>0</v>
      </c>
      <c r="H29" s="20">
        <v>51.505526927562002</v>
      </c>
    </row>
    <row r="30" spans="1:8" ht="31.2" x14ac:dyDescent="0.3">
      <c r="A30" s="6">
        <v>6</v>
      </c>
      <c r="B30" s="6" t="s">
        <v>34</v>
      </c>
      <c r="C30" s="32" t="s">
        <v>35</v>
      </c>
      <c r="D30" s="20">
        <v>850.80290444695004</v>
      </c>
      <c r="E30" s="20">
        <v>61.868222304359001</v>
      </c>
      <c r="F30" s="20">
        <v>3821.7702800983002</v>
      </c>
      <c r="G30" s="20">
        <v>0</v>
      </c>
      <c r="H30" s="20">
        <v>4734.4414068495998</v>
      </c>
    </row>
    <row r="31" spans="1:8" ht="31.2" x14ac:dyDescent="0.3">
      <c r="A31" s="6">
        <v>7</v>
      </c>
      <c r="B31" s="6" t="s">
        <v>36</v>
      </c>
      <c r="C31" s="32" t="s">
        <v>37</v>
      </c>
      <c r="D31" s="20">
        <v>20733.75</v>
      </c>
      <c r="E31" s="20">
        <v>1810.02</v>
      </c>
      <c r="F31" s="20">
        <v>0</v>
      </c>
      <c r="G31" s="20">
        <v>0</v>
      </c>
      <c r="H31" s="20">
        <v>22543.77</v>
      </c>
    </row>
    <row r="32" spans="1:8" x14ac:dyDescent="0.3">
      <c r="A32" s="6"/>
      <c r="B32" s="9"/>
      <c r="C32" s="9" t="s">
        <v>38</v>
      </c>
      <c r="D32" s="20">
        <v>77350.709700969004</v>
      </c>
      <c r="E32" s="20">
        <v>3669.0191333600001</v>
      </c>
      <c r="F32" s="20">
        <v>3821.7702800983002</v>
      </c>
      <c r="G32" s="20">
        <v>0</v>
      </c>
      <c r="H32" s="20">
        <v>84841.499114427002</v>
      </c>
    </row>
    <row r="33" spans="1:8" x14ac:dyDescent="0.3">
      <c r="A33" s="6"/>
      <c r="B33" s="9"/>
      <c r="C33" s="10" t="s">
        <v>39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40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x14ac:dyDescent="0.3">
      <c r="A36" s="13"/>
      <c r="B36" s="9"/>
      <c r="C36" s="11" t="s">
        <v>41</v>
      </c>
      <c r="D36" s="20"/>
      <c r="E36" s="20"/>
      <c r="F36" s="20"/>
      <c r="G36" s="20"/>
      <c r="H36" s="20"/>
    </row>
    <row r="37" spans="1:8" x14ac:dyDescent="0.3">
      <c r="A37" s="13"/>
      <c r="B37" s="6"/>
      <c r="C37" s="1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11" t="s">
        <v>42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43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44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31.5" customHeight="1" x14ac:dyDescent="0.3">
      <c r="A42" s="6"/>
      <c r="B42" s="9"/>
      <c r="C42" s="10" t="s">
        <v>45</v>
      </c>
      <c r="D42" s="20"/>
      <c r="E42" s="20"/>
      <c r="F42" s="20"/>
      <c r="G42" s="20"/>
      <c r="H42" s="20"/>
    </row>
    <row r="43" spans="1:8" s="14" customFormat="1" x14ac:dyDescent="0.3">
      <c r="A43" s="21"/>
      <c r="B43" s="21"/>
      <c r="C43" s="22"/>
      <c r="D43" s="20"/>
      <c r="E43" s="20"/>
      <c r="F43" s="20"/>
      <c r="G43" s="20"/>
      <c r="H43" s="20">
        <f>SUM(D43:G43)</f>
        <v>0</v>
      </c>
    </row>
    <row r="44" spans="1:8" x14ac:dyDescent="0.3">
      <c r="A44" s="6"/>
      <c r="B44" s="9"/>
      <c r="C44" s="9" t="s">
        <v>46</v>
      </c>
      <c r="D44" s="20">
        <f>SUM(D43:D43)</f>
        <v>0</v>
      </c>
      <c r="E44" s="20">
        <f>SUM(E43:E43)</f>
        <v>0</v>
      </c>
      <c r="F44" s="20">
        <f>SUM(F43:F43)</f>
        <v>0</v>
      </c>
      <c r="G44" s="20">
        <f>SUM(G43:G43)</f>
        <v>0</v>
      </c>
      <c r="H44" s="20">
        <f>SUM(D44:G44)</f>
        <v>0</v>
      </c>
    </row>
    <row r="45" spans="1:8" x14ac:dyDescent="0.3">
      <c r="A45" s="6"/>
      <c r="B45" s="9"/>
      <c r="C45" s="10" t="s">
        <v>47</v>
      </c>
      <c r="D45" s="20"/>
      <c r="E45" s="20"/>
      <c r="F45" s="20"/>
      <c r="G45" s="20"/>
      <c r="H45" s="20"/>
    </row>
    <row r="46" spans="1:8" s="14" customFormat="1" x14ac:dyDescent="0.3">
      <c r="A46" s="21"/>
      <c r="B46" s="21"/>
      <c r="C46" s="22"/>
      <c r="D46" s="20"/>
      <c r="E46" s="20"/>
      <c r="F46" s="20"/>
      <c r="G46" s="20"/>
      <c r="H46" s="20">
        <f>SUM(D46:G46)</f>
        <v>0</v>
      </c>
    </row>
    <row r="47" spans="1:8" x14ac:dyDescent="0.3">
      <c r="A47" s="6"/>
      <c r="B47" s="9"/>
      <c r="C47" s="9" t="s">
        <v>48</v>
      </c>
      <c r="D47" s="20">
        <f>SUM(D46:D46)</f>
        <v>0</v>
      </c>
      <c r="E47" s="20">
        <f>SUM(E46:E46)</f>
        <v>0</v>
      </c>
      <c r="F47" s="20">
        <f>SUM(F46:F46)</f>
        <v>0</v>
      </c>
      <c r="G47" s="20">
        <f>SUM(G46:G46)</f>
        <v>0</v>
      </c>
      <c r="H47" s="20">
        <f>SUM(D47:G47)</f>
        <v>0</v>
      </c>
    </row>
    <row r="48" spans="1:8" x14ac:dyDescent="0.3">
      <c r="A48" s="6"/>
      <c r="B48" s="9"/>
      <c r="C48" s="9" t="s">
        <v>49</v>
      </c>
      <c r="D48" s="20">
        <v>77350.709700969004</v>
      </c>
      <c r="E48" s="20">
        <v>3669.0191333600001</v>
      </c>
      <c r="F48" s="20">
        <v>3821.7702800983002</v>
      </c>
      <c r="G48" s="20">
        <v>0</v>
      </c>
      <c r="H48" s="20">
        <v>84841.499114427002</v>
      </c>
    </row>
    <row r="49" spans="1:8" x14ac:dyDescent="0.3">
      <c r="A49" s="6"/>
      <c r="B49" s="9"/>
      <c r="C49" s="10" t="s">
        <v>50</v>
      </c>
      <c r="D49" s="20"/>
      <c r="E49" s="20"/>
      <c r="F49" s="20"/>
      <c r="G49" s="20"/>
      <c r="H49" s="20"/>
    </row>
    <row r="50" spans="1:8" ht="31.2" x14ac:dyDescent="0.3">
      <c r="A50" s="6">
        <v>8</v>
      </c>
      <c r="B50" s="6" t="s">
        <v>51</v>
      </c>
      <c r="C50" s="32" t="s">
        <v>52</v>
      </c>
      <c r="D50" s="20">
        <v>167.57971987158001</v>
      </c>
      <c r="E50" s="20">
        <v>11.412410196723</v>
      </c>
      <c r="F50" s="20">
        <v>0</v>
      </c>
      <c r="G50" s="20">
        <v>0</v>
      </c>
      <c r="H50" s="20">
        <v>178.99213006830999</v>
      </c>
    </row>
    <row r="51" spans="1:8" ht="31.2" x14ac:dyDescent="0.3">
      <c r="A51" s="6">
        <v>9</v>
      </c>
      <c r="B51" s="6" t="s">
        <v>51</v>
      </c>
      <c r="C51" s="32" t="s">
        <v>53</v>
      </c>
      <c r="D51" s="20">
        <v>157.49647058823999</v>
      </c>
      <c r="E51" s="20">
        <v>10.334117647058999</v>
      </c>
      <c r="F51" s="20">
        <v>0</v>
      </c>
      <c r="G51" s="20">
        <v>0</v>
      </c>
      <c r="H51" s="20">
        <v>167.83058823529001</v>
      </c>
    </row>
    <row r="52" spans="1:8" ht="31.2" x14ac:dyDescent="0.3">
      <c r="A52" s="6">
        <v>10</v>
      </c>
      <c r="B52" s="6" t="s">
        <v>51</v>
      </c>
      <c r="C52" s="32" t="s">
        <v>54</v>
      </c>
      <c r="D52" s="20">
        <v>1.3207081033942001</v>
      </c>
      <c r="E52" s="20">
        <v>2.7559903253973999</v>
      </c>
      <c r="F52" s="20">
        <v>0</v>
      </c>
      <c r="G52" s="20">
        <v>0</v>
      </c>
      <c r="H52" s="20">
        <v>4.0766984287915999</v>
      </c>
    </row>
    <row r="53" spans="1:8" ht="31.2" x14ac:dyDescent="0.3">
      <c r="A53" s="6">
        <v>11</v>
      </c>
      <c r="B53" s="6" t="s">
        <v>55</v>
      </c>
      <c r="C53" s="32" t="s">
        <v>56</v>
      </c>
      <c r="D53" s="20">
        <v>788.16026844935004</v>
      </c>
      <c r="E53" s="20">
        <v>11.991298117013001</v>
      </c>
      <c r="F53" s="20">
        <v>0</v>
      </c>
      <c r="G53" s="20">
        <v>0</v>
      </c>
      <c r="H53" s="20">
        <v>800.15156656636998</v>
      </c>
    </row>
    <row r="54" spans="1:8" ht="31.2" x14ac:dyDescent="0.3">
      <c r="A54" s="6">
        <v>12</v>
      </c>
      <c r="B54" s="6" t="s">
        <v>51</v>
      </c>
      <c r="C54" s="32" t="s">
        <v>57</v>
      </c>
      <c r="D54" s="20">
        <v>1.0301105385511999</v>
      </c>
      <c r="E54" s="20">
        <v>0</v>
      </c>
      <c r="F54" s="20">
        <v>0</v>
      </c>
      <c r="G54" s="20">
        <v>0</v>
      </c>
      <c r="H54" s="20">
        <v>1.0301105385511999</v>
      </c>
    </row>
    <row r="55" spans="1:8" ht="31.2" x14ac:dyDescent="0.3">
      <c r="A55" s="6">
        <v>13</v>
      </c>
      <c r="B55" s="6" t="s">
        <v>51</v>
      </c>
      <c r="C55" s="32" t="s">
        <v>58</v>
      </c>
      <c r="D55" s="20">
        <v>539.61382261117001</v>
      </c>
      <c r="E55" s="20">
        <v>46.797205557608997</v>
      </c>
      <c r="F55" s="20">
        <v>0</v>
      </c>
      <c r="G55" s="20">
        <v>0</v>
      </c>
      <c r="H55" s="20">
        <v>586.41102816878004</v>
      </c>
    </row>
    <row r="56" spans="1:8" x14ac:dyDescent="0.3">
      <c r="A56" s="6"/>
      <c r="B56" s="9"/>
      <c r="C56" s="9" t="s">
        <v>59</v>
      </c>
      <c r="D56" s="20">
        <v>1655.2011001623</v>
      </c>
      <c r="E56" s="20">
        <v>83.291021843799996</v>
      </c>
      <c r="F56" s="20">
        <v>0</v>
      </c>
      <c r="G56" s="20">
        <v>0</v>
      </c>
      <c r="H56" s="20">
        <v>1738.4921220061001</v>
      </c>
    </row>
    <row r="57" spans="1:8" x14ac:dyDescent="0.3">
      <c r="A57" s="6"/>
      <c r="B57" s="9"/>
      <c r="C57" s="9" t="s">
        <v>60</v>
      </c>
      <c r="D57" s="20">
        <v>79005.910801131002</v>
      </c>
      <c r="E57" s="20">
        <v>3752.3101552038002</v>
      </c>
      <c r="F57" s="20">
        <v>3821.7702800983002</v>
      </c>
      <c r="G57" s="20">
        <v>0</v>
      </c>
      <c r="H57" s="20">
        <v>86579.991236432994</v>
      </c>
    </row>
    <row r="58" spans="1:8" x14ac:dyDescent="0.3">
      <c r="A58" s="6"/>
      <c r="B58" s="9"/>
      <c r="C58" s="9" t="s">
        <v>61</v>
      </c>
      <c r="D58" s="20"/>
      <c r="E58" s="20"/>
      <c r="F58" s="20"/>
      <c r="G58" s="20"/>
      <c r="H58" s="20"/>
    </row>
    <row r="59" spans="1:8" x14ac:dyDescent="0.3">
      <c r="A59" s="6">
        <v>14</v>
      </c>
      <c r="B59" s="6" t="s">
        <v>62</v>
      </c>
      <c r="C59" s="7" t="s">
        <v>63</v>
      </c>
      <c r="D59" s="20">
        <v>0</v>
      </c>
      <c r="E59" s="20">
        <v>0</v>
      </c>
      <c r="F59" s="20">
        <v>0</v>
      </c>
      <c r="G59" s="20">
        <v>27.212900618115999</v>
      </c>
      <c r="H59" s="20">
        <v>27.212900618115999</v>
      </c>
    </row>
    <row r="60" spans="1:8" ht="31.2" x14ac:dyDescent="0.3">
      <c r="A60" s="6">
        <v>15</v>
      </c>
      <c r="B60" s="6" t="s">
        <v>64</v>
      </c>
      <c r="C60" s="7" t="s">
        <v>65</v>
      </c>
      <c r="D60" s="20">
        <v>801.64614003029999</v>
      </c>
      <c r="E60" s="20">
        <v>65.268748880055</v>
      </c>
      <c r="F60" s="20">
        <v>0</v>
      </c>
      <c r="G60" s="20">
        <v>0</v>
      </c>
      <c r="H60" s="20">
        <v>866.91488891035999</v>
      </c>
    </row>
    <row r="61" spans="1:8" x14ac:dyDescent="0.3">
      <c r="A61" s="6">
        <v>16</v>
      </c>
      <c r="B61" s="6" t="s">
        <v>66</v>
      </c>
      <c r="C61" s="7" t="s">
        <v>67</v>
      </c>
      <c r="D61" s="20">
        <v>0</v>
      </c>
      <c r="E61" s="20">
        <v>0</v>
      </c>
      <c r="F61" s="20">
        <v>0</v>
      </c>
      <c r="G61" s="20">
        <v>1018.0689678316</v>
      </c>
      <c r="H61" s="20">
        <v>1018.0689678316</v>
      </c>
    </row>
    <row r="62" spans="1:8" x14ac:dyDescent="0.3">
      <c r="A62" s="6">
        <v>17</v>
      </c>
      <c r="B62" s="6" t="s">
        <v>68</v>
      </c>
      <c r="C62" s="7" t="s">
        <v>69</v>
      </c>
      <c r="D62" s="20">
        <v>0</v>
      </c>
      <c r="E62" s="20">
        <v>0</v>
      </c>
      <c r="F62" s="20">
        <v>0</v>
      </c>
      <c r="G62" s="20">
        <v>11.676470588235</v>
      </c>
      <c r="H62" s="20">
        <v>11.676470588235</v>
      </c>
    </row>
    <row r="63" spans="1:8" ht="31.2" x14ac:dyDescent="0.3">
      <c r="A63" s="6">
        <v>18</v>
      </c>
      <c r="B63" s="6" t="s">
        <v>64</v>
      </c>
      <c r="C63" s="7" t="s">
        <v>70</v>
      </c>
      <c r="D63" s="20">
        <v>209.643552</v>
      </c>
      <c r="E63" s="20">
        <v>13.755744</v>
      </c>
      <c r="F63" s="20">
        <v>0</v>
      </c>
      <c r="G63" s="20">
        <v>7.6764705882352997</v>
      </c>
      <c r="H63" s="20">
        <v>231.07576658823999</v>
      </c>
    </row>
    <row r="64" spans="1:8" x14ac:dyDescent="0.3">
      <c r="A64" s="6">
        <v>19</v>
      </c>
      <c r="B64" s="6"/>
      <c r="C64" s="7" t="s">
        <v>71</v>
      </c>
      <c r="D64" s="20">
        <v>0</v>
      </c>
      <c r="E64" s="20">
        <v>0</v>
      </c>
      <c r="F64" s="20">
        <v>0</v>
      </c>
      <c r="G64" s="20">
        <v>1007.6273027993</v>
      </c>
      <c r="H64" s="20">
        <v>1007.6273027993</v>
      </c>
    </row>
    <row r="65" spans="1:8" ht="31.2" x14ac:dyDescent="0.3">
      <c r="A65" s="6">
        <v>20</v>
      </c>
      <c r="B65" s="6" t="s">
        <v>72</v>
      </c>
      <c r="C65" s="7" t="s">
        <v>29</v>
      </c>
      <c r="D65" s="20">
        <v>0</v>
      </c>
      <c r="E65" s="20">
        <v>0</v>
      </c>
      <c r="F65" s="20">
        <v>0</v>
      </c>
      <c r="G65" s="20">
        <v>3.0815073538661002</v>
      </c>
      <c r="H65" s="20">
        <v>3.0815073538661002</v>
      </c>
    </row>
    <row r="66" spans="1:8" ht="31.2" x14ac:dyDescent="0.3">
      <c r="A66" s="6">
        <v>21</v>
      </c>
      <c r="B66" s="6" t="s">
        <v>64</v>
      </c>
      <c r="C66" s="7" t="s">
        <v>73</v>
      </c>
      <c r="D66" s="20">
        <v>1.4132897414421</v>
      </c>
      <c r="E66" s="20">
        <v>2.9491852472078</v>
      </c>
      <c r="F66" s="20">
        <v>0</v>
      </c>
      <c r="G66" s="20">
        <v>0</v>
      </c>
      <c r="H66" s="20">
        <v>4.3624749886499004</v>
      </c>
    </row>
    <row r="67" spans="1:8" x14ac:dyDescent="0.3">
      <c r="A67" s="6">
        <v>22</v>
      </c>
      <c r="B67" s="6"/>
      <c r="C67" s="7" t="s">
        <v>74</v>
      </c>
      <c r="D67" s="20">
        <v>0</v>
      </c>
      <c r="E67" s="20">
        <v>0</v>
      </c>
      <c r="F67" s="20">
        <v>0</v>
      </c>
      <c r="G67" s="20">
        <v>346.43771592165001</v>
      </c>
      <c r="H67" s="20">
        <v>346.43771592165001</v>
      </c>
    </row>
    <row r="68" spans="1:8" x14ac:dyDescent="0.3">
      <c r="A68" s="6">
        <v>23</v>
      </c>
      <c r="B68" s="6" t="s">
        <v>75</v>
      </c>
      <c r="C68" s="7" t="s">
        <v>31</v>
      </c>
      <c r="D68" s="20">
        <v>0</v>
      </c>
      <c r="E68" s="20">
        <v>0</v>
      </c>
      <c r="F68" s="20">
        <v>0</v>
      </c>
      <c r="G68" s="20">
        <v>447.719603307</v>
      </c>
      <c r="H68" s="20">
        <v>447.719603307</v>
      </c>
    </row>
    <row r="69" spans="1:8" ht="31.2" x14ac:dyDescent="0.3">
      <c r="A69" s="6">
        <v>24</v>
      </c>
      <c r="B69" s="6" t="s">
        <v>76</v>
      </c>
      <c r="C69" s="7" t="s">
        <v>65</v>
      </c>
      <c r="D69" s="20">
        <v>1049.1201333329</v>
      </c>
      <c r="E69" s="20">
        <v>15.961616923556001</v>
      </c>
      <c r="F69" s="20">
        <v>0</v>
      </c>
      <c r="G69" s="20">
        <v>0</v>
      </c>
      <c r="H69" s="20">
        <v>1065.0817502565001</v>
      </c>
    </row>
    <row r="70" spans="1:8" x14ac:dyDescent="0.3">
      <c r="A70" s="6">
        <v>25</v>
      </c>
      <c r="B70" s="6" t="s">
        <v>77</v>
      </c>
      <c r="C70" s="7" t="s">
        <v>63</v>
      </c>
      <c r="D70" s="20">
        <v>0</v>
      </c>
      <c r="E70" s="20">
        <v>0</v>
      </c>
      <c r="F70" s="20">
        <v>0</v>
      </c>
      <c r="G70" s="20">
        <v>96.354601444140002</v>
      </c>
      <c r="H70" s="20">
        <v>96.354601444140002</v>
      </c>
    </row>
    <row r="71" spans="1:8" x14ac:dyDescent="0.3">
      <c r="A71" s="6">
        <v>26</v>
      </c>
      <c r="B71" s="6" t="s">
        <v>78</v>
      </c>
      <c r="C71" s="7" t="s">
        <v>67</v>
      </c>
      <c r="D71" s="20">
        <v>0</v>
      </c>
      <c r="E71" s="20">
        <v>0</v>
      </c>
      <c r="F71" s="20">
        <v>0</v>
      </c>
      <c r="G71" s="20">
        <v>20.300087536766</v>
      </c>
      <c r="H71" s="20">
        <v>20.300087536766</v>
      </c>
    </row>
    <row r="72" spans="1:8" x14ac:dyDescent="0.3">
      <c r="A72" s="6"/>
      <c r="B72" s="9"/>
      <c r="C72" s="9" t="s">
        <v>79</v>
      </c>
      <c r="D72" s="20">
        <v>2061.8231151046998</v>
      </c>
      <c r="E72" s="20">
        <v>97.935295050818993</v>
      </c>
      <c r="F72" s="20">
        <v>0</v>
      </c>
      <c r="G72" s="20">
        <v>2986.1556279889001</v>
      </c>
      <c r="H72" s="20">
        <v>5145.9140381444004</v>
      </c>
    </row>
    <row r="73" spans="1:8" x14ac:dyDescent="0.3">
      <c r="A73" s="6"/>
      <c r="B73" s="9"/>
      <c r="C73" s="9" t="s">
        <v>80</v>
      </c>
      <c r="D73" s="20">
        <v>81067.733916236</v>
      </c>
      <c r="E73" s="20">
        <v>3850.2454502546002</v>
      </c>
      <c r="F73" s="20">
        <v>3821.7702800983002</v>
      </c>
      <c r="G73" s="20">
        <v>2986.1556279889001</v>
      </c>
      <c r="H73" s="20">
        <v>91725.905274578006</v>
      </c>
    </row>
    <row r="74" spans="1:8" ht="31.5" customHeight="1" x14ac:dyDescent="0.3">
      <c r="A74" s="6"/>
      <c r="B74" s="9"/>
      <c r="C74" s="9" t="s">
        <v>81</v>
      </c>
      <c r="D74" s="20"/>
      <c r="E74" s="20"/>
      <c r="F74" s="20"/>
      <c r="G74" s="20"/>
      <c r="H74" s="20"/>
    </row>
    <row r="75" spans="1:8" x14ac:dyDescent="0.3">
      <c r="A75" s="6"/>
      <c r="B75" s="6"/>
      <c r="C75" s="7"/>
      <c r="D75" s="20"/>
      <c r="E75" s="20"/>
      <c r="F75" s="20"/>
      <c r="G75" s="20"/>
      <c r="H75" s="20">
        <f>SUM(D75:G75)</f>
        <v>0</v>
      </c>
    </row>
    <row r="76" spans="1:8" x14ac:dyDescent="0.3">
      <c r="A76" s="6"/>
      <c r="B76" s="9"/>
      <c r="C76" s="9" t="s">
        <v>82</v>
      </c>
      <c r="D76" s="20">
        <f>SUM(D75:D75)</f>
        <v>0</v>
      </c>
      <c r="E76" s="20">
        <f>SUM(E75:E75)</f>
        <v>0</v>
      </c>
      <c r="F76" s="20">
        <f>SUM(F75:F75)</f>
        <v>0</v>
      </c>
      <c r="G76" s="20">
        <f>SUM(G75:G75)</f>
        <v>0</v>
      </c>
      <c r="H76" s="20">
        <f>SUM(D76:G76)</f>
        <v>0</v>
      </c>
    </row>
    <row r="77" spans="1:8" x14ac:dyDescent="0.3">
      <c r="A77" s="6"/>
      <c r="B77" s="9"/>
      <c r="C77" s="9" t="s">
        <v>83</v>
      </c>
      <c r="D77" s="20">
        <v>81067.733916236</v>
      </c>
      <c r="E77" s="20">
        <v>3850.2454502546002</v>
      </c>
      <c r="F77" s="20">
        <v>3821.7702800983002</v>
      </c>
      <c r="G77" s="20">
        <v>2986.1556279889001</v>
      </c>
      <c r="H77" s="20">
        <v>91725.905274578006</v>
      </c>
    </row>
    <row r="78" spans="1:8" ht="157.5" customHeight="1" x14ac:dyDescent="0.3">
      <c r="A78" s="6"/>
      <c r="B78" s="9"/>
      <c r="C78" s="9" t="s">
        <v>84</v>
      </c>
      <c r="D78" s="20"/>
      <c r="E78" s="20"/>
      <c r="F78" s="20"/>
      <c r="G78" s="20"/>
      <c r="H78" s="20"/>
    </row>
    <row r="79" spans="1:8" x14ac:dyDescent="0.3">
      <c r="A79" s="6">
        <v>27</v>
      </c>
      <c r="B79" s="6" t="s">
        <v>85</v>
      </c>
      <c r="C79" s="7" t="s">
        <v>86</v>
      </c>
      <c r="D79" s="20">
        <v>0</v>
      </c>
      <c r="E79" s="20">
        <v>0</v>
      </c>
      <c r="F79" s="20">
        <v>0</v>
      </c>
      <c r="G79" s="20">
        <v>515.85997544735994</v>
      </c>
      <c r="H79" s="20">
        <v>515.85997544735994</v>
      </c>
    </row>
    <row r="80" spans="1:8" x14ac:dyDescent="0.3">
      <c r="A80" s="6">
        <v>28</v>
      </c>
      <c r="B80" s="6" t="s">
        <v>99</v>
      </c>
      <c r="C80" s="7" t="s">
        <v>86</v>
      </c>
      <c r="D80" s="20">
        <v>0</v>
      </c>
      <c r="E80" s="20">
        <v>0</v>
      </c>
      <c r="F80" s="20">
        <v>0</v>
      </c>
      <c r="G80" s="20">
        <v>788.63186485482004</v>
      </c>
      <c r="H80" s="20">
        <v>788.63186485482004</v>
      </c>
    </row>
    <row r="81" spans="1:8" x14ac:dyDescent="0.3">
      <c r="A81" s="6">
        <v>29</v>
      </c>
      <c r="B81" s="6" t="s">
        <v>100</v>
      </c>
      <c r="C81" s="7" t="s">
        <v>104</v>
      </c>
      <c r="D81" s="20">
        <v>0</v>
      </c>
      <c r="E81" s="20">
        <v>0</v>
      </c>
      <c r="F81" s="20">
        <v>0</v>
      </c>
      <c r="G81" s="20">
        <v>8.4867862690263003</v>
      </c>
      <c r="H81" s="20">
        <v>8.4867862690263003</v>
      </c>
    </row>
    <row r="82" spans="1:8" x14ac:dyDescent="0.3">
      <c r="A82" s="6">
        <v>30</v>
      </c>
      <c r="B82" s="6" t="s">
        <v>101</v>
      </c>
      <c r="C82" s="7" t="s">
        <v>104</v>
      </c>
      <c r="D82" s="20">
        <v>0</v>
      </c>
      <c r="E82" s="20">
        <v>0</v>
      </c>
      <c r="F82" s="20">
        <v>0</v>
      </c>
      <c r="G82" s="20">
        <v>2819.3793042410002</v>
      </c>
      <c r="H82" s="20">
        <v>2819.3793042410002</v>
      </c>
    </row>
    <row r="83" spans="1:8" x14ac:dyDescent="0.3">
      <c r="A83" s="6">
        <v>31</v>
      </c>
      <c r="B83" s="6" t="s">
        <v>102</v>
      </c>
      <c r="C83" s="7" t="s">
        <v>104</v>
      </c>
      <c r="D83" s="20">
        <v>0</v>
      </c>
      <c r="E83" s="20">
        <v>0</v>
      </c>
      <c r="F83" s="20">
        <v>0</v>
      </c>
      <c r="G83" s="20">
        <v>26.278959379875001</v>
      </c>
      <c r="H83" s="20">
        <v>26.278959379875001</v>
      </c>
    </row>
    <row r="84" spans="1:8" x14ac:dyDescent="0.3">
      <c r="A84" s="6">
        <v>32</v>
      </c>
      <c r="B84" s="6" t="s">
        <v>103</v>
      </c>
      <c r="C84" s="7" t="s">
        <v>86</v>
      </c>
      <c r="D84" s="20">
        <v>0</v>
      </c>
      <c r="E84" s="20">
        <v>0</v>
      </c>
      <c r="F84" s="20">
        <v>0</v>
      </c>
      <c r="G84" s="20">
        <v>2978.82906</v>
      </c>
      <c r="H84" s="20">
        <v>2978.82906</v>
      </c>
    </row>
    <row r="85" spans="1:8" x14ac:dyDescent="0.3">
      <c r="A85" s="6"/>
      <c r="B85" s="9"/>
      <c r="C85" s="9" t="s">
        <v>98</v>
      </c>
      <c r="D85" s="20">
        <v>0</v>
      </c>
      <c r="E85" s="20">
        <v>0</v>
      </c>
      <c r="F85" s="20">
        <v>0</v>
      </c>
      <c r="G85" s="20">
        <v>7137.4659501920996</v>
      </c>
      <c r="H85" s="20">
        <v>7137.4659501920996</v>
      </c>
    </row>
    <row r="86" spans="1:8" x14ac:dyDescent="0.3">
      <c r="A86" s="6"/>
      <c r="B86" s="9"/>
      <c r="C86" s="9" t="s">
        <v>97</v>
      </c>
      <c r="D86" s="20">
        <v>81067.733916236</v>
      </c>
      <c r="E86" s="20">
        <v>3850.2454502546002</v>
      </c>
      <c r="F86" s="20">
        <v>3821.7702800983002</v>
      </c>
      <c r="G86" s="20">
        <v>10123.621578181001</v>
      </c>
      <c r="H86" s="20">
        <v>98863.371224770002</v>
      </c>
    </row>
    <row r="87" spans="1:8" x14ac:dyDescent="0.3">
      <c r="A87" s="6"/>
      <c r="B87" s="9"/>
      <c r="C87" s="9" t="s">
        <v>96</v>
      </c>
      <c r="D87" s="20"/>
      <c r="E87" s="20"/>
      <c r="F87" s="20"/>
      <c r="G87" s="20"/>
      <c r="H87" s="20"/>
    </row>
    <row r="88" spans="1:8" ht="47.25" customHeight="1" x14ac:dyDescent="0.3">
      <c r="A88" s="6">
        <v>33</v>
      </c>
      <c r="B88" s="6" t="s">
        <v>95</v>
      </c>
      <c r="C88" s="7" t="s">
        <v>94</v>
      </c>
      <c r="D88" s="20">
        <f>D86 * 3%</f>
        <v>2432.0320174870799</v>
      </c>
      <c r="E88" s="20">
        <f>E86 * 3%</f>
        <v>115.507363507638</v>
      </c>
      <c r="F88" s="20">
        <f>F86 * 3%</f>
        <v>114.653108402949</v>
      </c>
      <c r="G88" s="20">
        <f>G86 * 3%</f>
        <v>303.70864734542999</v>
      </c>
      <c r="H88" s="20">
        <f>SUM(D88:G88)</f>
        <v>2965.9011367430967</v>
      </c>
    </row>
    <row r="89" spans="1:8" x14ac:dyDescent="0.3">
      <c r="A89" s="6"/>
      <c r="B89" s="9"/>
      <c r="C89" s="9" t="s">
        <v>93</v>
      </c>
      <c r="D89" s="20">
        <f>D88</f>
        <v>2432.0320174870799</v>
      </c>
      <c r="E89" s="20">
        <f>E88</f>
        <v>115.507363507638</v>
      </c>
      <c r="F89" s="20">
        <f>F88</f>
        <v>114.653108402949</v>
      </c>
      <c r="G89" s="20">
        <f>G88</f>
        <v>303.70864734542999</v>
      </c>
      <c r="H89" s="20">
        <f>SUM(D89:G89)</f>
        <v>2965.9011367430967</v>
      </c>
    </row>
    <row r="90" spans="1:8" x14ac:dyDescent="0.3">
      <c r="A90" s="6"/>
      <c r="B90" s="9"/>
      <c r="C90" s="9" t="s">
        <v>92</v>
      </c>
      <c r="D90" s="20">
        <f>D89 + D86</f>
        <v>83499.765933723087</v>
      </c>
      <c r="E90" s="20">
        <f>E89 + E86</f>
        <v>3965.752813762238</v>
      </c>
      <c r="F90" s="20">
        <f>F89 + F86</f>
        <v>3936.4233885012491</v>
      </c>
      <c r="G90" s="20">
        <f>G89 + G86</f>
        <v>10427.33022552643</v>
      </c>
      <c r="H90" s="20">
        <f>SUM(D90:G90)</f>
        <v>101829.27236151301</v>
      </c>
    </row>
    <row r="91" spans="1:8" x14ac:dyDescent="0.3">
      <c r="A91" s="6"/>
      <c r="B91" s="9"/>
      <c r="C91" s="9" t="s">
        <v>91</v>
      </c>
      <c r="D91" s="20"/>
      <c r="E91" s="20"/>
      <c r="F91" s="20"/>
      <c r="G91" s="20"/>
      <c r="H91" s="20"/>
    </row>
    <row r="92" spans="1:8" x14ac:dyDescent="0.3">
      <c r="A92" s="6">
        <v>34</v>
      </c>
      <c r="B92" s="6" t="s">
        <v>90</v>
      </c>
      <c r="C92" s="7" t="s">
        <v>89</v>
      </c>
      <c r="D92" s="20">
        <f>D90 * 20%</f>
        <v>16699.953186744617</v>
      </c>
      <c r="E92" s="20">
        <f>E90 * 20%</f>
        <v>793.15056275244763</v>
      </c>
      <c r="F92" s="20">
        <f>F90 * 20%</f>
        <v>787.28467770024986</v>
      </c>
      <c r="G92" s="20">
        <f>G90 * 20%</f>
        <v>2085.466045105286</v>
      </c>
      <c r="H92" s="20">
        <f>SUM(D92:G92)</f>
        <v>20365.854472302599</v>
      </c>
    </row>
    <row r="93" spans="1:8" x14ac:dyDescent="0.3">
      <c r="A93" s="6"/>
      <c r="B93" s="9"/>
      <c r="C93" s="9" t="s">
        <v>88</v>
      </c>
      <c r="D93" s="20">
        <f>D92</f>
        <v>16699.953186744617</v>
      </c>
      <c r="E93" s="20">
        <f>E92</f>
        <v>793.15056275244763</v>
      </c>
      <c r="F93" s="20">
        <f>F92</f>
        <v>787.28467770024986</v>
      </c>
      <c r="G93" s="20">
        <f>G92</f>
        <v>2085.466045105286</v>
      </c>
      <c r="H93" s="20">
        <f>SUM(D93:G93)</f>
        <v>20365.854472302599</v>
      </c>
    </row>
    <row r="94" spans="1:8" x14ac:dyDescent="0.3">
      <c r="A94" s="6"/>
      <c r="B94" s="9"/>
      <c r="C94" s="9" t="s">
        <v>87</v>
      </c>
      <c r="D94" s="20">
        <f>D93 + D90</f>
        <v>100199.71912046771</v>
      </c>
      <c r="E94" s="20">
        <f>E93 + E90</f>
        <v>4758.903376514686</v>
      </c>
      <c r="F94" s="20">
        <f>F93 + F90</f>
        <v>4723.7080662014987</v>
      </c>
      <c r="G94" s="20">
        <f>G93 + G90</f>
        <v>12512.796270631716</v>
      </c>
      <c r="H94" s="20">
        <f>SUM(D94:G94)</f>
        <v>122195.12683381561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152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153</v>
      </c>
      <c r="C13" s="25" t="s">
        <v>154</v>
      </c>
      <c r="D13" s="19">
        <v>20733.75</v>
      </c>
      <c r="E13" s="19">
        <v>1810.02</v>
      </c>
      <c r="F13" s="19">
        <v>0</v>
      </c>
      <c r="G13" s="19">
        <v>0</v>
      </c>
      <c r="H13" s="19">
        <v>22543.77</v>
      </c>
      <c r="J13" s="5"/>
    </row>
    <row r="14" spans="1:14" x14ac:dyDescent="0.3">
      <c r="A14" s="6"/>
      <c r="B14" s="9"/>
      <c r="C14" s="9" t="s">
        <v>112</v>
      </c>
      <c r="D14" s="19">
        <v>20733.75</v>
      </c>
      <c r="E14" s="19">
        <v>1810.02</v>
      </c>
      <c r="F14" s="19">
        <v>0</v>
      </c>
      <c r="G14" s="19">
        <v>0</v>
      </c>
      <c r="H14" s="19">
        <v>22543.77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155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86</v>
      </c>
      <c r="D13" s="19">
        <v>0</v>
      </c>
      <c r="E13" s="19">
        <v>0</v>
      </c>
      <c r="F13" s="19">
        <v>0</v>
      </c>
      <c r="G13" s="19">
        <v>2588.4450000000002</v>
      </c>
      <c r="H13" s="19">
        <v>2588.4450000000002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2588.4450000000002</v>
      </c>
      <c r="H14" s="19">
        <v>2588.4450000000002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87"/>
  <sheetViews>
    <sheetView zoomScale="75" zoomScaleNormal="87" workbookViewId="0">
      <selection activeCell="I3" sqref="I3"/>
    </sheetView>
  </sheetViews>
  <sheetFormatPr defaultColWidth="8.88671875" defaultRowHeight="18" x14ac:dyDescent="0.3"/>
  <cols>
    <col min="1" max="1" width="18" style="71" customWidth="1"/>
    <col min="2" max="2" width="92.6640625" style="69" customWidth="1"/>
    <col min="3" max="3" width="30" style="69" customWidth="1"/>
    <col min="4" max="4" width="15.6640625" style="70" customWidth="1"/>
    <col min="5" max="6" width="14.33203125" style="70" customWidth="1"/>
    <col min="7" max="7" width="20.109375" style="70" customWidth="1"/>
    <col min="8" max="8" width="136.33203125" style="69" customWidth="1"/>
    <col min="10" max="10" width="19.44140625" customWidth="1"/>
  </cols>
  <sheetData>
    <row r="1" spans="1:8" ht="75.900000000000006" customHeight="1" x14ac:dyDescent="0.3">
      <c r="A1" s="77" t="s">
        <v>240</v>
      </c>
      <c r="B1" s="77" t="s">
        <v>239</v>
      </c>
      <c r="C1" s="77" t="s">
        <v>238</v>
      </c>
      <c r="D1" s="77" t="s">
        <v>237</v>
      </c>
      <c r="E1" s="77" t="s">
        <v>236</v>
      </c>
      <c r="F1" s="77" t="s">
        <v>235</v>
      </c>
      <c r="G1" s="77" t="s">
        <v>234</v>
      </c>
      <c r="H1" s="77" t="s">
        <v>233</v>
      </c>
    </row>
    <row r="2" spans="1:8" x14ac:dyDescent="0.3">
      <c r="A2" s="77">
        <v>1</v>
      </c>
      <c r="B2" s="77">
        <v>2</v>
      </c>
      <c r="C2" s="77">
        <v>3</v>
      </c>
      <c r="D2" s="77">
        <v>4</v>
      </c>
      <c r="E2" s="77">
        <v>5</v>
      </c>
      <c r="F2" s="77">
        <v>6</v>
      </c>
      <c r="G2" s="77">
        <v>7</v>
      </c>
      <c r="H2" s="77">
        <v>8</v>
      </c>
    </row>
    <row r="3" spans="1:8" ht="24.6" x14ac:dyDescent="0.3">
      <c r="A3" s="93" t="s">
        <v>25</v>
      </c>
      <c r="B3" s="94"/>
      <c r="C3" s="81"/>
      <c r="D3" s="79">
        <v>8949.6065034152998</v>
      </c>
      <c r="E3" s="75"/>
      <c r="F3" s="75"/>
      <c r="G3" s="75"/>
      <c r="H3" s="80"/>
    </row>
    <row r="4" spans="1:8" x14ac:dyDescent="0.3">
      <c r="A4" s="95" t="s">
        <v>232</v>
      </c>
      <c r="B4" s="78" t="s">
        <v>203</v>
      </c>
      <c r="C4" s="81"/>
      <c r="D4" s="79">
        <v>8378.9859935790992</v>
      </c>
      <c r="E4" s="75"/>
      <c r="F4" s="75"/>
      <c r="G4" s="75"/>
      <c r="H4" s="80"/>
    </row>
    <row r="5" spans="1:8" x14ac:dyDescent="0.3">
      <c r="A5" s="95"/>
      <c r="B5" s="78" t="s">
        <v>202</v>
      </c>
      <c r="C5" s="77"/>
      <c r="D5" s="79">
        <v>570.62050983613005</v>
      </c>
      <c r="E5" s="75"/>
      <c r="F5" s="75"/>
      <c r="G5" s="75"/>
      <c r="H5" s="74"/>
    </row>
    <row r="6" spans="1:8" x14ac:dyDescent="0.3">
      <c r="A6" s="96"/>
      <c r="B6" s="78" t="s">
        <v>201</v>
      </c>
      <c r="C6" s="77"/>
      <c r="D6" s="79">
        <v>0</v>
      </c>
      <c r="E6" s="75"/>
      <c r="F6" s="75"/>
      <c r="G6" s="75"/>
      <c r="H6" s="74"/>
    </row>
    <row r="7" spans="1:8" x14ac:dyDescent="0.3">
      <c r="A7" s="96"/>
      <c r="B7" s="78" t="s">
        <v>200</v>
      </c>
      <c r="C7" s="77"/>
      <c r="D7" s="79">
        <v>0</v>
      </c>
      <c r="E7" s="75"/>
      <c r="F7" s="75"/>
      <c r="G7" s="75"/>
      <c r="H7" s="74"/>
    </row>
    <row r="8" spans="1:8" x14ac:dyDescent="0.3">
      <c r="A8" s="97" t="s">
        <v>111</v>
      </c>
      <c r="B8" s="98"/>
      <c r="C8" s="95" t="s">
        <v>227</v>
      </c>
      <c r="D8" s="76">
        <v>8949.6065034152998</v>
      </c>
      <c r="E8" s="75">
        <v>0.9</v>
      </c>
      <c r="F8" s="75" t="s">
        <v>166</v>
      </c>
      <c r="G8" s="76">
        <v>9944.007226017</v>
      </c>
      <c r="H8" s="74"/>
    </row>
    <row r="9" spans="1:8" x14ac:dyDescent="0.3">
      <c r="A9" s="99">
        <v>1</v>
      </c>
      <c r="B9" s="78" t="s">
        <v>203</v>
      </c>
      <c r="C9" s="95"/>
      <c r="D9" s="76">
        <v>8378.9859935790992</v>
      </c>
      <c r="E9" s="75"/>
      <c r="F9" s="75"/>
      <c r="G9" s="75"/>
      <c r="H9" s="96" t="s">
        <v>25</v>
      </c>
    </row>
    <row r="10" spans="1:8" x14ac:dyDescent="0.3">
      <c r="A10" s="95"/>
      <c r="B10" s="78" t="s">
        <v>202</v>
      </c>
      <c r="C10" s="95"/>
      <c r="D10" s="76">
        <v>570.62050983613005</v>
      </c>
      <c r="E10" s="75"/>
      <c r="F10" s="75"/>
      <c r="G10" s="75"/>
      <c r="H10" s="96"/>
    </row>
    <row r="11" spans="1:8" x14ac:dyDescent="0.3">
      <c r="A11" s="95"/>
      <c r="B11" s="78" t="s">
        <v>201</v>
      </c>
      <c r="C11" s="95"/>
      <c r="D11" s="76">
        <v>0</v>
      </c>
      <c r="E11" s="75"/>
      <c r="F11" s="75"/>
      <c r="G11" s="75"/>
      <c r="H11" s="96"/>
    </row>
    <row r="12" spans="1:8" x14ac:dyDescent="0.3">
      <c r="A12" s="95"/>
      <c r="B12" s="78" t="s">
        <v>200</v>
      </c>
      <c r="C12" s="95"/>
      <c r="D12" s="76">
        <v>0</v>
      </c>
      <c r="E12" s="75"/>
      <c r="F12" s="75"/>
      <c r="G12" s="75"/>
      <c r="H12" s="96"/>
    </row>
    <row r="13" spans="1:8" ht="24.6" x14ac:dyDescent="0.3">
      <c r="A13" s="100" t="s">
        <v>63</v>
      </c>
      <c r="B13" s="94"/>
      <c r="C13" s="77"/>
      <c r="D13" s="79">
        <v>135.24397265049001</v>
      </c>
      <c r="E13" s="75"/>
      <c r="F13" s="75"/>
      <c r="G13" s="75"/>
      <c r="H13" s="74"/>
    </row>
    <row r="14" spans="1:8" x14ac:dyDescent="0.3">
      <c r="A14" s="95" t="s">
        <v>231</v>
      </c>
      <c r="B14" s="78" t="s">
        <v>203</v>
      </c>
      <c r="C14" s="77"/>
      <c r="D14" s="79">
        <v>0</v>
      </c>
      <c r="E14" s="75"/>
      <c r="F14" s="75"/>
      <c r="G14" s="75"/>
      <c r="H14" s="74"/>
    </row>
    <row r="15" spans="1:8" x14ac:dyDescent="0.3">
      <c r="A15" s="95"/>
      <c r="B15" s="78" t="s">
        <v>202</v>
      </c>
      <c r="C15" s="77"/>
      <c r="D15" s="79">
        <v>0</v>
      </c>
      <c r="E15" s="75"/>
      <c r="F15" s="75"/>
      <c r="G15" s="75"/>
      <c r="H15" s="74"/>
    </row>
    <row r="16" spans="1:8" x14ac:dyDescent="0.3">
      <c r="A16" s="95"/>
      <c r="B16" s="78" t="s">
        <v>201</v>
      </c>
      <c r="C16" s="77"/>
      <c r="D16" s="79">
        <v>0</v>
      </c>
      <c r="E16" s="75"/>
      <c r="F16" s="75"/>
      <c r="G16" s="75"/>
      <c r="H16" s="74"/>
    </row>
    <row r="17" spans="1:8" x14ac:dyDescent="0.3">
      <c r="A17" s="95"/>
      <c r="B17" s="78" t="s">
        <v>200</v>
      </c>
      <c r="C17" s="77"/>
      <c r="D17" s="79">
        <v>27.212900618115999</v>
      </c>
      <c r="E17" s="75"/>
      <c r="F17" s="75"/>
      <c r="G17" s="75"/>
      <c r="H17" s="74"/>
    </row>
    <row r="18" spans="1:8" x14ac:dyDescent="0.3">
      <c r="A18" s="97" t="s">
        <v>114</v>
      </c>
      <c r="B18" s="98"/>
      <c r="C18" s="95" t="s">
        <v>227</v>
      </c>
      <c r="D18" s="76">
        <v>27.212900618115999</v>
      </c>
      <c r="E18" s="75">
        <v>0.9</v>
      </c>
      <c r="F18" s="75" t="s">
        <v>166</v>
      </c>
      <c r="G18" s="76">
        <v>30.236556242351998</v>
      </c>
      <c r="H18" s="74"/>
    </row>
    <row r="19" spans="1:8" x14ac:dyDescent="0.3">
      <c r="A19" s="99">
        <v>1</v>
      </c>
      <c r="B19" s="78" t="s">
        <v>203</v>
      </c>
      <c r="C19" s="95"/>
      <c r="D19" s="76">
        <v>0</v>
      </c>
      <c r="E19" s="75"/>
      <c r="F19" s="75"/>
      <c r="G19" s="75"/>
      <c r="H19" s="96" t="s">
        <v>25</v>
      </c>
    </row>
    <row r="20" spans="1:8" x14ac:dyDescent="0.3">
      <c r="A20" s="95"/>
      <c r="B20" s="78" t="s">
        <v>202</v>
      </c>
      <c r="C20" s="95"/>
      <c r="D20" s="76">
        <v>0</v>
      </c>
      <c r="E20" s="75"/>
      <c r="F20" s="75"/>
      <c r="G20" s="75"/>
      <c r="H20" s="96"/>
    </row>
    <row r="21" spans="1:8" x14ac:dyDescent="0.3">
      <c r="A21" s="95"/>
      <c r="B21" s="78" t="s">
        <v>201</v>
      </c>
      <c r="C21" s="95"/>
      <c r="D21" s="76">
        <v>0</v>
      </c>
      <c r="E21" s="75"/>
      <c r="F21" s="75"/>
      <c r="G21" s="75"/>
      <c r="H21" s="96"/>
    </row>
    <row r="22" spans="1:8" x14ac:dyDescent="0.3">
      <c r="A22" s="95"/>
      <c r="B22" s="78" t="s">
        <v>200</v>
      </c>
      <c r="C22" s="95"/>
      <c r="D22" s="76">
        <v>27.212900618115999</v>
      </c>
      <c r="E22" s="75"/>
      <c r="F22" s="75"/>
      <c r="G22" s="75"/>
      <c r="H22" s="96"/>
    </row>
    <row r="23" spans="1:8" x14ac:dyDescent="0.3">
      <c r="A23" s="95" t="s">
        <v>230</v>
      </c>
      <c r="B23" s="78" t="s">
        <v>203</v>
      </c>
      <c r="C23" s="77"/>
      <c r="D23" s="79">
        <v>0</v>
      </c>
      <c r="E23" s="75"/>
      <c r="F23" s="75"/>
      <c r="G23" s="75"/>
      <c r="H23" s="74"/>
    </row>
    <row r="24" spans="1:8" x14ac:dyDescent="0.3">
      <c r="A24" s="95"/>
      <c r="B24" s="78" t="s">
        <v>202</v>
      </c>
      <c r="C24" s="77"/>
      <c r="D24" s="79">
        <v>0</v>
      </c>
      <c r="E24" s="75"/>
      <c r="F24" s="75"/>
      <c r="G24" s="75"/>
      <c r="H24" s="74"/>
    </row>
    <row r="25" spans="1:8" x14ac:dyDescent="0.3">
      <c r="A25" s="95"/>
      <c r="B25" s="78" t="s">
        <v>201</v>
      </c>
      <c r="C25" s="77"/>
      <c r="D25" s="79">
        <v>0</v>
      </c>
      <c r="E25" s="75"/>
      <c r="F25" s="75"/>
      <c r="G25" s="75"/>
      <c r="H25" s="74"/>
    </row>
    <row r="26" spans="1:8" x14ac:dyDescent="0.3">
      <c r="A26" s="95"/>
      <c r="B26" s="78" t="s">
        <v>200</v>
      </c>
      <c r="C26" s="77"/>
      <c r="D26" s="79">
        <v>38.889371206352003</v>
      </c>
      <c r="E26" s="75"/>
      <c r="F26" s="75"/>
      <c r="G26" s="75"/>
      <c r="H26" s="74"/>
    </row>
    <row r="27" spans="1:8" x14ac:dyDescent="0.3">
      <c r="A27" s="97" t="s">
        <v>123</v>
      </c>
      <c r="B27" s="98"/>
      <c r="C27" s="95" t="s">
        <v>222</v>
      </c>
      <c r="D27" s="76">
        <v>11.676470588235</v>
      </c>
      <c r="E27" s="75">
        <v>0.2</v>
      </c>
      <c r="F27" s="75" t="s">
        <v>166</v>
      </c>
      <c r="G27" s="76">
        <v>58.382352941176002</v>
      </c>
      <c r="H27" s="74"/>
    </row>
    <row r="28" spans="1:8" x14ac:dyDescent="0.3">
      <c r="A28" s="99">
        <v>1</v>
      </c>
      <c r="B28" s="78" t="s">
        <v>203</v>
      </c>
      <c r="C28" s="95"/>
      <c r="D28" s="76">
        <v>0</v>
      </c>
      <c r="E28" s="75"/>
      <c r="F28" s="75"/>
      <c r="G28" s="75"/>
      <c r="H28" s="96" t="s">
        <v>221</v>
      </c>
    </row>
    <row r="29" spans="1:8" x14ac:dyDescent="0.3">
      <c r="A29" s="95"/>
      <c r="B29" s="78" t="s">
        <v>202</v>
      </c>
      <c r="C29" s="95"/>
      <c r="D29" s="76">
        <v>0</v>
      </c>
      <c r="E29" s="75"/>
      <c r="F29" s="75"/>
      <c r="G29" s="75"/>
      <c r="H29" s="96"/>
    </row>
    <row r="30" spans="1:8" x14ac:dyDescent="0.3">
      <c r="A30" s="95"/>
      <c r="B30" s="78" t="s">
        <v>201</v>
      </c>
      <c r="C30" s="95"/>
      <c r="D30" s="76">
        <v>0</v>
      </c>
      <c r="E30" s="75"/>
      <c r="F30" s="75"/>
      <c r="G30" s="75"/>
      <c r="H30" s="96"/>
    </row>
    <row r="31" spans="1:8" x14ac:dyDescent="0.3">
      <c r="A31" s="95"/>
      <c r="B31" s="78" t="s">
        <v>200</v>
      </c>
      <c r="C31" s="95"/>
      <c r="D31" s="76">
        <v>11.676470588235</v>
      </c>
      <c r="E31" s="75"/>
      <c r="F31" s="75"/>
      <c r="G31" s="75"/>
      <c r="H31" s="96"/>
    </row>
    <row r="32" spans="1:8" x14ac:dyDescent="0.3">
      <c r="A32" s="95" t="s">
        <v>229</v>
      </c>
      <c r="B32" s="78" t="s">
        <v>203</v>
      </c>
      <c r="C32" s="77"/>
      <c r="D32" s="79">
        <v>0</v>
      </c>
      <c r="E32" s="75"/>
      <c r="F32" s="75"/>
      <c r="G32" s="75"/>
      <c r="H32" s="74"/>
    </row>
    <row r="33" spans="1:8" x14ac:dyDescent="0.3">
      <c r="A33" s="95"/>
      <c r="B33" s="78" t="s">
        <v>202</v>
      </c>
      <c r="C33" s="77"/>
      <c r="D33" s="79">
        <v>0</v>
      </c>
      <c r="E33" s="75"/>
      <c r="F33" s="75"/>
      <c r="G33" s="75"/>
      <c r="H33" s="74"/>
    </row>
    <row r="34" spans="1:8" x14ac:dyDescent="0.3">
      <c r="A34" s="95"/>
      <c r="B34" s="78" t="s">
        <v>201</v>
      </c>
      <c r="C34" s="77"/>
      <c r="D34" s="79">
        <v>0</v>
      </c>
      <c r="E34" s="75"/>
      <c r="F34" s="75"/>
      <c r="G34" s="75"/>
      <c r="H34" s="74"/>
    </row>
    <row r="35" spans="1:8" x14ac:dyDescent="0.3">
      <c r="A35" s="95"/>
      <c r="B35" s="78" t="s">
        <v>200</v>
      </c>
      <c r="C35" s="77"/>
      <c r="D35" s="79">
        <v>135.24397265049001</v>
      </c>
      <c r="E35" s="75"/>
      <c r="F35" s="75"/>
      <c r="G35" s="75"/>
      <c r="H35" s="74"/>
    </row>
    <row r="36" spans="1:8" x14ac:dyDescent="0.3">
      <c r="A36" s="97" t="s">
        <v>63</v>
      </c>
      <c r="B36" s="98"/>
      <c r="C36" s="95" t="s">
        <v>206</v>
      </c>
      <c r="D36" s="76">
        <v>96.354601444140002</v>
      </c>
      <c r="E36" s="75">
        <v>1</v>
      </c>
      <c r="F36" s="75" t="s">
        <v>174</v>
      </c>
      <c r="G36" s="76">
        <v>96.354601444140002</v>
      </c>
      <c r="H36" s="74"/>
    </row>
    <row r="37" spans="1:8" x14ac:dyDescent="0.3">
      <c r="A37" s="99">
        <v>1</v>
      </c>
      <c r="B37" s="78" t="s">
        <v>203</v>
      </c>
      <c r="C37" s="95"/>
      <c r="D37" s="76">
        <v>0</v>
      </c>
      <c r="E37" s="75"/>
      <c r="F37" s="75"/>
      <c r="G37" s="75"/>
      <c r="H37" s="96" t="s">
        <v>35</v>
      </c>
    </row>
    <row r="38" spans="1:8" x14ac:dyDescent="0.3">
      <c r="A38" s="95"/>
      <c r="B38" s="78" t="s">
        <v>202</v>
      </c>
      <c r="C38" s="95"/>
      <c r="D38" s="76">
        <v>0</v>
      </c>
      <c r="E38" s="75"/>
      <c r="F38" s="75"/>
      <c r="G38" s="75"/>
      <c r="H38" s="96"/>
    </row>
    <row r="39" spans="1:8" x14ac:dyDescent="0.3">
      <c r="A39" s="95"/>
      <c r="B39" s="78" t="s">
        <v>201</v>
      </c>
      <c r="C39" s="95"/>
      <c r="D39" s="76">
        <v>0</v>
      </c>
      <c r="E39" s="75"/>
      <c r="F39" s="75"/>
      <c r="G39" s="75"/>
      <c r="H39" s="96"/>
    </row>
    <row r="40" spans="1:8" x14ac:dyDescent="0.3">
      <c r="A40" s="95"/>
      <c r="B40" s="78" t="s">
        <v>200</v>
      </c>
      <c r="C40" s="95"/>
      <c r="D40" s="76">
        <v>96.354601444140002</v>
      </c>
      <c r="E40" s="75"/>
      <c r="F40" s="75"/>
      <c r="G40" s="75"/>
      <c r="H40" s="96"/>
    </row>
    <row r="41" spans="1:8" ht="24.6" x14ac:dyDescent="0.3">
      <c r="A41" s="100" t="s">
        <v>86</v>
      </c>
      <c r="B41" s="94"/>
      <c r="C41" s="77"/>
      <c r="D41" s="79">
        <v>3494.6890354473999</v>
      </c>
      <c r="E41" s="75"/>
      <c r="F41" s="75"/>
      <c r="G41" s="75"/>
      <c r="H41" s="74"/>
    </row>
    <row r="42" spans="1:8" x14ac:dyDescent="0.3">
      <c r="A42" s="95" t="s">
        <v>228</v>
      </c>
      <c r="B42" s="78" t="s">
        <v>203</v>
      </c>
      <c r="C42" s="77"/>
      <c r="D42" s="79">
        <v>0</v>
      </c>
      <c r="E42" s="75"/>
      <c r="F42" s="75"/>
      <c r="G42" s="75"/>
      <c r="H42" s="74"/>
    </row>
    <row r="43" spans="1:8" x14ac:dyDescent="0.3">
      <c r="A43" s="95"/>
      <c r="B43" s="78" t="s">
        <v>202</v>
      </c>
      <c r="C43" s="77"/>
      <c r="D43" s="79">
        <v>0</v>
      </c>
      <c r="E43" s="75"/>
      <c r="F43" s="75"/>
      <c r="G43" s="75"/>
      <c r="H43" s="74"/>
    </row>
    <row r="44" spans="1:8" x14ac:dyDescent="0.3">
      <c r="A44" s="95"/>
      <c r="B44" s="78" t="s">
        <v>201</v>
      </c>
      <c r="C44" s="77"/>
      <c r="D44" s="79">
        <v>0</v>
      </c>
      <c r="E44" s="75"/>
      <c r="F44" s="75"/>
      <c r="G44" s="75"/>
      <c r="H44" s="74"/>
    </row>
    <row r="45" spans="1:8" x14ac:dyDescent="0.3">
      <c r="A45" s="95"/>
      <c r="B45" s="78" t="s">
        <v>200</v>
      </c>
      <c r="C45" s="77"/>
      <c r="D45" s="79">
        <v>515.85997544735994</v>
      </c>
      <c r="E45" s="75"/>
      <c r="F45" s="75"/>
      <c r="G45" s="75"/>
      <c r="H45" s="74"/>
    </row>
    <row r="46" spans="1:8" x14ac:dyDescent="0.3">
      <c r="A46" s="97" t="s">
        <v>86</v>
      </c>
      <c r="B46" s="98"/>
      <c r="C46" s="95" t="s">
        <v>227</v>
      </c>
      <c r="D46" s="76">
        <v>515.85997544735994</v>
      </c>
      <c r="E46" s="75">
        <v>0.9</v>
      </c>
      <c r="F46" s="75" t="s">
        <v>166</v>
      </c>
      <c r="G46" s="76">
        <v>573.17775049705995</v>
      </c>
      <c r="H46" s="74"/>
    </row>
    <row r="47" spans="1:8" x14ac:dyDescent="0.3">
      <c r="A47" s="99">
        <v>1</v>
      </c>
      <c r="B47" s="78" t="s">
        <v>203</v>
      </c>
      <c r="C47" s="95"/>
      <c r="D47" s="76">
        <v>0</v>
      </c>
      <c r="E47" s="75"/>
      <c r="F47" s="75"/>
      <c r="G47" s="75"/>
      <c r="H47" s="96" t="s">
        <v>25</v>
      </c>
    </row>
    <row r="48" spans="1:8" x14ac:dyDescent="0.3">
      <c r="A48" s="95"/>
      <c r="B48" s="78" t="s">
        <v>202</v>
      </c>
      <c r="C48" s="95"/>
      <c r="D48" s="76">
        <v>0</v>
      </c>
      <c r="E48" s="75"/>
      <c r="F48" s="75"/>
      <c r="G48" s="75"/>
      <c r="H48" s="96"/>
    </row>
    <row r="49" spans="1:8" x14ac:dyDescent="0.3">
      <c r="A49" s="95"/>
      <c r="B49" s="78" t="s">
        <v>201</v>
      </c>
      <c r="C49" s="95"/>
      <c r="D49" s="76">
        <v>0</v>
      </c>
      <c r="E49" s="75"/>
      <c r="F49" s="75"/>
      <c r="G49" s="75"/>
      <c r="H49" s="96"/>
    </row>
    <row r="50" spans="1:8" x14ac:dyDescent="0.3">
      <c r="A50" s="95"/>
      <c r="B50" s="78" t="s">
        <v>200</v>
      </c>
      <c r="C50" s="95"/>
      <c r="D50" s="76">
        <v>515.85997544735994</v>
      </c>
      <c r="E50" s="75"/>
      <c r="F50" s="75"/>
      <c r="G50" s="75"/>
      <c r="H50" s="96"/>
    </row>
    <row r="51" spans="1:8" x14ac:dyDescent="0.3">
      <c r="A51" s="95" t="s">
        <v>226</v>
      </c>
      <c r="B51" s="78" t="s">
        <v>203</v>
      </c>
      <c r="C51" s="77"/>
      <c r="D51" s="79">
        <v>0</v>
      </c>
      <c r="E51" s="75"/>
      <c r="F51" s="75"/>
      <c r="G51" s="75"/>
      <c r="H51" s="74"/>
    </row>
    <row r="52" spans="1:8" x14ac:dyDescent="0.3">
      <c r="A52" s="95"/>
      <c r="B52" s="78" t="s">
        <v>202</v>
      </c>
      <c r="C52" s="77"/>
      <c r="D52" s="79">
        <v>0</v>
      </c>
      <c r="E52" s="75"/>
      <c r="F52" s="75"/>
      <c r="G52" s="75"/>
      <c r="H52" s="74"/>
    </row>
    <row r="53" spans="1:8" x14ac:dyDescent="0.3">
      <c r="A53" s="95"/>
      <c r="B53" s="78" t="s">
        <v>201</v>
      </c>
      <c r="C53" s="77"/>
      <c r="D53" s="79">
        <v>0</v>
      </c>
      <c r="E53" s="75"/>
      <c r="F53" s="75"/>
      <c r="G53" s="75"/>
      <c r="H53" s="74"/>
    </row>
    <row r="54" spans="1:8" x14ac:dyDescent="0.3">
      <c r="A54" s="95"/>
      <c r="B54" s="78" t="s">
        <v>200</v>
      </c>
      <c r="C54" s="77"/>
      <c r="D54" s="79">
        <v>906.24403544736003</v>
      </c>
      <c r="E54" s="75"/>
      <c r="F54" s="75"/>
      <c r="G54" s="75"/>
      <c r="H54" s="74"/>
    </row>
    <row r="55" spans="1:8" x14ac:dyDescent="0.3">
      <c r="A55" s="97" t="s">
        <v>86</v>
      </c>
      <c r="B55" s="98"/>
      <c r="C55" s="95" t="s">
        <v>206</v>
      </c>
      <c r="D55" s="76">
        <v>390.38405999999998</v>
      </c>
      <c r="E55" s="75">
        <v>1</v>
      </c>
      <c r="F55" s="75" t="s">
        <v>174</v>
      </c>
      <c r="G55" s="76">
        <v>390.38405999999998</v>
      </c>
      <c r="H55" s="74"/>
    </row>
    <row r="56" spans="1:8" x14ac:dyDescent="0.3">
      <c r="A56" s="99">
        <v>1</v>
      </c>
      <c r="B56" s="78" t="s">
        <v>203</v>
      </c>
      <c r="C56" s="95"/>
      <c r="D56" s="76">
        <v>0</v>
      </c>
      <c r="E56" s="75"/>
      <c r="F56" s="75"/>
      <c r="G56" s="75"/>
      <c r="H56" s="96" t="s">
        <v>35</v>
      </c>
    </row>
    <row r="57" spans="1:8" x14ac:dyDescent="0.3">
      <c r="A57" s="95"/>
      <c r="B57" s="78" t="s">
        <v>202</v>
      </c>
      <c r="C57" s="95"/>
      <c r="D57" s="76">
        <v>0</v>
      </c>
      <c r="E57" s="75"/>
      <c r="F57" s="75"/>
      <c r="G57" s="75"/>
      <c r="H57" s="96"/>
    </row>
    <row r="58" spans="1:8" x14ac:dyDescent="0.3">
      <c r="A58" s="95"/>
      <c r="B58" s="78" t="s">
        <v>201</v>
      </c>
      <c r="C58" s="95"/>
      <c r="D58" s="76">
        <v>0</v>
      </c>
      <c r="E58" s="75"/>
      <c r="F58" s="75"/>
      <c r="G58" s="75"/>
      <c r="H58" s="96"/>
    </row>
    <row r="59" spans="1:8" x14ac:dyDescent="0.3">
      <c r="A59" s="95"/>
      <c r="B59" s="78" t="s">
        <v>200</v>
      </c>
      <c r="C59" s="95"/>
      <c r="D59" s="76">
        <v>390.38405999999998</v>
      </c>
      <c r="E59" s="75"/>
      <c r="F59" s="75"/>
      <c r="G59" s="75"/>
      <c r="H59" s="96"/>
    </row>
    <row r="60" spans="1:8" x14ac:dyDescent="0.3">
      <c r="A60" s="95" t="s">
        <v>225</v>
      </c>
      <c r="B60" s="78" t="s">
        <v>203</v>
      </c>
      <c r="C60" s="77"/>
      <c r="D60" s="79">
        <v>0</v>
      </c>
      <c r="E60" s="75"/>
      <c r="F60" s="75"/>
      <c r="G60" s="75"/>
      <c r="H60" s="74"/>
    </row>
    <row r="61" spans="1:8" x14ac:dyDescent="0.3">
      <c r="A61" s="95"/>
      <c r="B61" s="78" t="s">
        <v>202</v>
      </c>
      <c r="C61" s="77"/>
      <c r="D61" s="79">
        <v>0</v>
      </c>
      <c r="E61" s="75"/>
      <c r="F61" s="75"/>
      <c r="G61" s="75"/>
      <c r="H61" s="74"/>
    </row>
    <row r="62" spans="1:8" x14ac:dyDescent="0.3">
      <c r="A62" s="95"/>
      <c r="B62" s="78" t="s">
        <v>201</v>
      </c>
      <c r="C62" s="77"/>
      <c r="D62" s="79">
        <v>0</v>
      </c>
      <c r="E62" s="75"/>
      <c r="F62" s="75"/>
      <c r="G62" s="75"/>
      <c r="H62" s="74"/>
    </row>
    <row r="63" spans="1:8" x14ac:dyDescent="0.3">
      <c r="A63" s="95"/>
      <c r="B63" s="78" t="s">
        <v>200</v>
      </c>
      <c r="C63" s="77"/>
      <c r="D63" s="79">
        <v>3494.6890354473999</v>
      </c>
      <c r="E63" s="75"/>
      <c r="F63" s="75"/>
      <c r="G63" s="75"/>
      <c r="H63" s="74"/>
    </row>
    <row r="64" spans="1:8" x14ac:dyDescent="0.3">
      <c r="A64" s="97" t="s">
        <v>86</v>
      </c>
      <c r="B64" s="98"/>
      <c r="C64" s="95" t="s">
        <v>204</v>
      </c>
      <c r="D64" s="76">
        <v>2588.4450000000002</v>
      </c>
      <c r="E64" s="75">
        <v>291</v>
      </c>
      <c r="F64" s="75" t="s">
        <v>174</v>
      </c>
      <c r="G64" s="76">
        <v>8.8949999999999996</v>
      </c>
      <c r="H64" s="74"/>
    </row>
    <row r="65" spans="1:8" x14ac:dyDescent="0.3">
      <c r="A65" s="99">
        <v>1</v>
      </c>
      <c r="B65" s="78" t="s">
        <v>203</v>
      </c>
      <c r="C65" s="95"/>
      <c r="D65" s="76">
        <v>0</v>
      </c>
      <c r="E65" s="75"/>
      <c r="F65" s="75"/>
      <c r="G65" s="75"/>
      <c r="H65" s="96" t="s">
        <v>37</v>
      </c>
    </row>
    <row r="66" spans="1:8" x14ac:dyDescent="0.3">
      <c r="A66" s="95"/>
      <c r="B66" s="78" t="s">
        <v>202</v>
      </c>
      <c r="C66" s="95"/>
      <c r="D66" s="76">
        <v>0</v>
      </c>
      <c r="E66" s="75"/>
      <c r="F66" s="75"/>
      <c r="G66" s="75"/>
      <c r="H66" s="96"/>
    </row>
    <row r="67" spans="1:8" x14ac:dyDescent="0.3">
      <c r="A67" s="95"/>
      <c r="B67" s="78" t="s">
        <v>201</v>
      </c>
      <c r="C67" s="95"/>
      <c r="D67" s="76">
        <v>0</v>
      </c>
      <c r="E67" s="75"/>
      <c r="F67" s="75"/>
      <c r="G67" s="75"/>
      <c r="H67" s="96"/>
    </row>
    <row r="68" spans="1:8" x14ac:dyDescent="0.3">
      <c r="A68" s="95"/>
      <c r="B68" s="78" t="s">
        <v>200</v>
      </c>
      <c r="C68" s="95"/>
      <c r="D68" s="76">
        <v>2588.4450000000002</v>
      </c>
      <c r="E68" s="75"/>
      <c r="F68" s="75"/>
      <c r="G68" s="75"/>
      <c r="H68" s="96"/>
    </row>
    <row r="69" spans="1:8" ht="24.6" x14ac:dyDescent="0.3">
      <c r="A69" s="100" t="s">
        <v>118</v>
      </c>
      <c r="B69" s="94"/>
      <c r="C69" s="77"/>
      <c r="D69" s="79">
        <v>8391.5294117647009</v>
      </c>
      <c r="E69" s="75"/>
      <c r="F69" s="75"/>
      <c r="G69" s="75"/>
      <c r="H69" s="74"/>
    </row>
    <row r="70" spans="1:8" x14ac:dyDescent="0.3">
      <c r="A70" s="95" t="s">
        <v>224</v>
      </c>
      <c r="B70" s="78" t="s">
        <v>203</v>
      </c>
      <c r="C70" s="77"/>
      <c r="D70" s="79">
        <v>7874.8235294118003</v>
      </c>
      <c r="E70" s="75"/>
      <c r="F70" s="75"/>
      <c r="G70" s="75"/>
      <c r="H70" s="74"/>
    </row>
    <row r="71" spans="1:8" x14ac:dyDescent="0.3">
      <c r="A71" s="95"/>
      <c r="B71" s="78" t="s">
        <v>202</v>
      </c>
      <c r="C71" s="77"/>
      <c r="D71" s="79">
        <v>516.70588235293997</v>
      </c>
      <c r="E71" s="75"/>
      <c r="F71" s="75"/>
      <c r="G71" s="75"/>
      <c r="H71" s="74"/>
    </row>
    <row r="72" spans="1:8" x14ac:dyDescent="0.3">
      <c r="A72" s="95"/>
      <c r="B72" s="78" t="s">
        <v>201</v>
      </c>
      <c r="C72" s="77"/>
      <c r="D72" s="79">
        <v>0</v>
      </c>
      <c r="E72" s="75"/>
      <c r="F72" s="75"/>
      <c r="G72" s="75"/>
      <c r="H72" s="74"/>
    </row>
    <row r="73" spans="1:8" x14ac:dyDescent="0.3">
      <c r="A73" s="95"/>
      <c r="B73" s="78" t="s">
        <v>200</v>
      </c>
      <c r="C73" s="77"/>
      <c r="D73" s="79">
        <v>0</v>
      </c>
      <c r="E73" s="75"/>
      <c r="F73" s="75"/>
      <c r="G73" s="75"/>
      <c r="H73" s="74"/>
    </row>
    <row r="74" spans="1:8" x14ac:dyDescent="0.3">
      <c r="A74" s="97" t="s">
        <v>120</v>
      </c>
      <c r="B74" s="98"/>
      <c r="C74" s="95" t="s">
        <v>222</v>
      </c>
      <c r="D74" s="76">
        <v>8391.5294117647009</v>
      </c>
      <c r="E74" s="75">
        <v>0.2</v>
      </c>
      <c r="F74" s="75" t="s">
        <v>166</v>
      </c>
      <c r="G74" s="76">
        <v>41957.647058823997</v>
      </c>
      <c r="H74" s="74"/>
    </row>
    <row r="75" spans="1:8" x14ac:dyDescent="0.3">
      <c r="A75" s="99">
        <v>1</v>
      </c>
      <c r="B75" s="78" t="s">
        <v>203</v>
      </c>
      <c r="C75" s="95"/>
      <c r="D75" s="76">
        <v>7874.8235294118003</v>
      </c>
      <c r="E75" s="75"/>
      <c r="F75" s="75"/>
      <c r="G75" s="75"/>
      <c r="H75" s="96" t="s">
        <v>221</v>
      </c>
    </row>
    <row r="76" spans="1:8" x14ac:dyDescent="0.3">
      <c r="A76" s="95"/>
      <c r="B76" s="78" t="s">
        <v>202</v>
      </c>
      <c r="C76" s="95"/>
      <c r="D76" s="76">
        <v>516.70588235293997</v>
      </c>
      <c r="E76" s="75"/>
      <c r="F76" s="75"/>
      <c r="G76" s="75"/>
      <c r="H76" s="96"/>
    </row>
    <row r="77" spans="1:8" x14ac:dyDescent="0.3">
      <c r="A77" s="95"/>
      <c r="B77" s="78" t="s">
        <v>201</v>
      </c>
      <c r="C77" s="95"/>
      <c r="D77" s="76">
        <v>0</v>
      </c>
      <c r="E77" s="75"/>
      <c r="F77" s="75"/>
      <c r="G77" s="75"/>
      <c r="H77" s="96"/>
    </row>
    <row r="78" spans="1:8" x14ac:dyDescent="0.3">
      <c r="A78" s="95"/>
      <c r="B78" s="78" t="s">
        <v>200</v>
      </c>
      <c r="C78" s="95"/>
      <c r="D78" s="76">
        <v>0</v>
      </c>
      <c r="E78" s="75"/>
      <c r="F78" s="75"/>
      <c r="G78" s="75"/>
      <c r="H78" s="96"/>
    </row>
    <row r="79" spans="1:8" ht="24.6" x14ac:dyDescent="0.3">
      <c r="A79" s="100" t="s">
        <v>125</v>
      </c>
      <c r="B79" s="94"/>
      <c r="C79" s="77"/>
      <c r="D79" s="79">
        <v>220373.01969449999</v>
      </c>
      <c r="E79" s="75"/>
      <c r="F79" s="75"/>
      <c r="G79" s="75"/>
      <c r="H79" s="74"/>
    </row>
    <row r="80" spans="1:8" x14ac:dyDescent="0.3">
      <c r="A80" s="95" t="s">
        <v>223</v>
      </c>
      <c r="B80" s="78" t="s">
        <v>203</v>
      </c>
      <c r="C80" s="77"/>
      <c r="D80" s="79">
        <v>0</v>
      </c>
      <c r="E80" s="75"/>
      <c r="F80" s="75"/>
      <c r="G80" s="75"/>
      <c r="H80" s="74"/>
    </row>
    <row r="81" spans="1:8" x14ac:dyDescent="0.3">
      <c r="A81" s="95"/>
      <c r="B81" s="78" t="s">
        <v>202</v>
      </c>
      <c r="C81" s="77"/>
      <c r="D81" s="79">
        <v>0</v>
      </c>
      <c r="E81" s="75"/>
      <c r="F81" s="75"/>
      <c r="G81" s="75"/>
      <c r="H81" s="74"/>
    </row>
    <row r="82" spans="1:8" x14ac:dyDescent="0.3">
      <c r="A82" s="95"/>
      <c r="B82" s="78" t="s">
        <v>201</v>
      </c>
      <c r="C82" s="77"/>
      <c r="D82" s="79">
        <v>0</v>
      </c>
      <c r="E82" s="75"/>
      <c r="F82" s="75"/>
      <c r="G82" s="75"/>
      <c r="H82" s="74"/>
    </row>
    <row r="83" spans="1:8" x14ac:dyDescent="0.3">
      <c r="A83" s="95"/>
      <c r="B83" s="78" t="s">
        <v>200</v>
      </c>
      <c r="C83" s="77"/>
      <c r="D83" s="79">
        <v>788.63186485482004</v>
      </c>
      <c r="E83" s="75"/>
      <c r="F83" s="75"/>
      <c r="G83" s="75"/>
      <c r="H83" s="74"/>
    </row>
    <row r="84" spans="1:8" x14ac:dyDescent="0.3">
      <c r="A84" s="97" t="s">
        <v>125</v>
      </c>
      <c r="B84" s="98"/>
      <c r="C84" s="95" t="s">
        <v>222</v>
      </c>
      <c r="D84" s="76">
        <v>788.63186485482004</v>
      </c>
      <c r="E84" s="75">
        <v>0.2</v>
      </c>
      <c r="F84" s="75" t="s">
        <v>166</v>
      </c>
      <c r="G84" s="76">
        <v>3943.1593242741001</v>
      </c>
      <c r="H84" s="74"/>
    </row>
    <row r="85" spans="1:8" x14ac:dyDescent="0.3">
      <c r="A85" s="99">
        <v>1</v>
      </c>
      <c r="B85" s="78" t="s">
        <v>203</v>
      </c>
      <c r="C85" s="95"/>
      <c r="D85" s="76">
        <v>0</v>
      </c>
      <c r="E85" s="75"/>
      <c r="F85" s="75"/>
      <c r="G85" s="75"/>
      <c r="H85" s="96" t="s">
        <v>221</v>
      </c>
    </row>
    <row r="86" spans="1:8" x14ac:dyDescent="0.3">
      <c r="A86" s="95"/>
      <c r="B86" s="78" t="s">
        <v>202</v>
      </c>
      <c r="C86" s="95"/>
      <c r="D86" s="76">
        <v>0</v>
      </c>
      <c r="E86" s="75"/>
      <c r="F86" s="75"/>
      <c r="G86" s="75"/>
      <c r="H86" s="96"/>
    </row>
    <row r="87" spans="1:8" x14ac:dyDescent="0.3">
      <c r="A87" s="95"/>
      <c r="B87" s="78" t="s">
        <v>201</v>
      </c>
      <c r="C87" s="95"/>
      <c r="D87" s="76">
        <v>0</v>
      </c>
      <c r="E87" s="75"/>
      <c r="F87" s="75"/>
      <c r="G87" s="75"/>
      <c r="H87" s="96"/>
    </row>
    <row r="88" spans="1:8" x14ac:dyDescent="0.3">
      <c r="A88" s="95"/>
      <c r="B88" s="78" t="s">
        <v>200</v>
      </c>
      <c r="C88" s="95"/>
      <c r="D88" s="76">
        <v>788.63186485482004</v>
      </c>
      <c r="E88" s="75"/>
      <c r="F88" s="75"/>
      <c r="G88" s="75"/>
      <c r="H88" s="96"/>
    </row>
    <row r="89" spans="1:8" x14ac:dyDescent="0.3">
      <c r="A89" s="95" t="s">
        <v>220</v>
      </c>
      <c r="B89" s="78" t="s">
        <v>203</v>
      </c>
      <c r="C89" s="77"/>
      <c r="D89" s="79">
        <v>0</v>
      </c>
      <c r="E89" s="75"/>
      <c r="F89" s="75"/>
      <c r="G89" s="75"/>
      <c r="H89" s="74"/>
    </row>
    <row r="90" spans="1:8" x14ac:dyDescent="0.3">
      <c r="A90" s="95"/>
      <c r="B90" s="78" t="s">
        <v>202</v>
      </c>
      <c r="C90" s="77"/>
      <c r="D90" s="79">
        <v>0</v>
      </c>
      <c r="E90" s="75"/>
      <c r="F90" s="75"/>
      <c r="G90" s="75"/>
      <c r="H90" s="74"/>
    </row>
    <row r="91" spans="1:8" x14ac:dyDescent="0.3">
      <c r="A91" s="95"/>
      <c r="B91" s="78" t="s">
        <v>201</v>
      </c>
      <c r="C91" s="77"/>
      <c r="D91" s="79">
        <v>0</v>
      </c>
      <c r="E91" s="75"/>
      <c r="F91" s="75"/>
      <c r="G91" s="75"/>
      <c r="H91" s="74"/>
    </row>
    <row r="92" spans="1:8" x14ac:dyDescent="0.3">
      <c r="A92" s="95"/>
      <c r="B92" s="78" t="s">
        <v>200</v>
      </c>
      <c r="C92" s="77"/>
      <c r="D92" s="79">
        <v>797.11865112384999</v>
      </c>
      <c r="E92" s="75"/>
      <c r="F92" s="75"/>
      <c r="G92" s="75"/>
      <c r="H92" s="74"/>
    </row>
    <row r="93" spans="1:8" x14ac:dyDescent="0.3">
      <c r="A93" s="97" t="s">
        <v>125</v>
      </c>
      <c r="B93" s="98"/>
      <c r="C93" s="95" t="s">
        <v>215</v>
      </c>
      <c r="D93" s="76">
        <v>8.4867862690263003</v>
      </c>
      <c r="E93" s="75">
        <v>9.0000000000000006E-5</v>
      </c>
      <c r="F93" s="75" t="s">
        <v>209</v>
      </c>
      <c r="G93" s="76">
        <v>94297.625211403007</v>
      </c>
      <c r="H93" s="74"/>
    </row>
    <row r="94" spans="1:8" x14ac:dyDescent="0.3">
      <c r="A94" s="99">
        <v>1</v>
      </c>
      <c r="B94" s="78" t="s">
        <v>203</v>
      </c>
      <c r="C94" s="95"/>
      <c r="D94" s="76">
        <v>0</v>
      </c>
      <c r="E94" s="75"/>
      <c r="F94" s="75"/>
      <c r="G94" s="75"/>
      <c r="H94" s="96" t="s">
        <v>29</v>
      </c>
    </row>
    <row r="95" spans="1:8" x14ac:dyDescent="0.3">
      <c r="A95" s="95"/>
      <c r="B95" s="78" t="s">
        <v>202</v>
      </c>
      <c r="C95" s="95"/>
      <c r="D95" s="76">
        <v>0</v>
      </c>
      <c r="E95" s="75"/>
      <c r="F95" s="75"/>
      <c r="G95" s="75"/>
      <c r="H95" s="96"/>
    </row>
    <row r="96" spans="1:8" x14ac:dyDescent="0.3">
      <c r="A96" s="95"/>
      <c r="B96" s="78" t="s">
        <v>201</v>
      </c>
      <c r="C96" s="95"/>
      <c r="D96" s="76">
        <v>0</v>
      </c>
      <c r="E96" s="75"/>
      <c r="F96" s="75"/>
      <c r="G96" s="75"/>
      <c r="H96" s="96"/>
    </row>
    <row r="97" spans="1:8" x14ac:dyDescent="0.3">
      <c r="A97" s="95"/>
      <c r="B97" s="78" t="s">
        <v>200</v>
      </c>
      <c r="C97" s="95"/>
      <c r="D97" s="76">
        <v>8.4867862690263003</v>
      </c>
      <c r="E97" s="75"/>
      <c r="F97" s="75"/>
      <c r="G97" s="75"/>
      <c r="H97" s="96"/>
    </row>
    <row r="98" spans="1:8" x14ac:dyDescent="0.3">
      <c r="A98" s="95" t="s">
        <v>219</v>
      </c>
      <c r="B98" s="78" t="s">
        <v>203</v>
      </c>
      <c r="C98" s="77"/>
      <c r="D98" s="79">
        <v>0</v>
      </c>
      <c r="E98" s="75"/>
      <c r="F98" s="75"/>
      <c r="G98" s="75"/>
      <c r="H98" s="74"/>
    </row>
    <row r="99" spans="1:8" x14ac:dyDescent="0.3">
      <c r="A99" s="95"/>
      <c r="B99" s="78" t="s">
        <v>202</v>
      </c>
      <c r="C99" s="77"/>
      <c r="D99" s="79">
        <v>0</v>
      </c>
      <c r="E99" s="75"/>
      <c r="F99" s="75"/>
      <c r="G99" s="75"/>
      <c r="H99" s="74"/>
    </row>
    <row r="100" spans="1:8" x14ac:dyDescent="0.3">
      <c r="A100" s="95"/>
      <c r="B100" s="78" t="s">
        <v>201</v>
      </c>
      <c r="C100" s="77"/>
      <c r="D100" s="79">
        <v>0</v>
      </c>
      <c r="E100" s="75"/>
      <c r="F100" s="75"/>
      <c r="G100" s="75"/>
      <c r="H100" s="74"/>
    </row>
    <row r="101" spans="1:8" x14ac:dyDescent="0.3">
      <c r="A101" s="95"/>
      <c r="B101" s="78" t="s">
        <v>200</v>
      </c>
      <c r="C101" s="77"/>
      <c r="D101" s="79">
        <v>3616.4979553649</v>
      </c>
      <c r="E101" s="75"/>
      <c r="F101" s="75"/>
      <c r="G101" s="75"/>
      <c r="H101" s="74"/>
    </row>
    <row r="102" spans="1:8" x14ac:dyDescent="0.3">
      <c r="A102" s="97" t="s">
        <v>125</v>
      </c>
      <c r="B102" s="98"/>
      <c r="C102" s="95" t="s">
        <v>31</v>
      </c>
      <c r="D102" s="76">
        <v>2819.3793042410002</v>
      </c>
      <c r="E102" s="75">
        <v>11.19</v>
      </c>
      <c r="F102" s="75" t="s">
        <v>166</v>
      </c>
      <c r="G102" s="76">
        <v>251.95525507068999</v>
      </c>
      <c r="H102" s="74"/>
    </row>
    <row r="103" spans="1:8" x14ac:dyDescent="0.3">
      <c r="A103" s="99">
        <v>1</v>
      </c>
      <c r="B103" s="78" t="s">
        <v>203</v>
      </c>
      <c r="C103" s="95"/>
      <c r="D103" s="76">
        <v>0</v>
      </c>
      <c r="E103" s="75"/>
      <c r="F103" s="75"/>
      <c r="G103" s="75"/>
      <c r="H103" s="96" t="s">
        <v>212</v>
      </c>
    </row>
    <row r="104" spans="1:8" x14ac:dyDescent="0.3">
      <c r="A104" s="95"/>
      <c r="B104" s="78" t="s">
        <v>202</v>
      </c>
      <c r="C104" s="95"/>
      <c r="D104" s="76">
        <v>0</v>
      </c>
      <c r="E104" s="75"/>
      <c r="F104" s="75"/>
      <c r="G104" s="75"/>
      <c r="H104" s="96"/>
    </row>
    <row r="105" spans="1:8" x14ac:dyDescent="0.3">
      <c r="A105" s="95"/>
      <c r="B105" s="78" t="s">
        <v>201</v>
      </c>
      <c r="C105" s="95"/>
      <c r="D105" s="76">
        <v>0</v>
      </c>
      <c r="E105" s="75"/>
      <c r="F105" s="75"/>
      <c r="G105" s="75"/>
      <c r="H105" s="96"/>
    </row>
    <row r="106" spans="1:8" x14ac:dyDescent="0.3">
      <c r="A106" s="95"/>
      <c r="B106" s="78" t="s">
        <v>200</v>
      </c>
      <c r="C106" s="95"/>
      <c r="D106" s="76">
        <v>2819.3793042410002</v>
      </c>
      <c r="E106" s="75"/>
      <c r="F106" s="75"/>
      <c r="G106" s="75"/>
      <c r="H106" s="96"/>
    </row>
    <row r="107" spans="1:8" x14ac:dyDescent="0.3">
      <c r="A107" s="95" t="s">
        <v>218</v>
      </c>
      <c r="B107" s="78" t="s">
        <v>203</v>
      </c>
      <c r="C107" s="77"/>
      <c r="D107" s="79">
        <v>0</v>
      </c>
      <c r="E107" s="75"/>
      <c r="F107" s="75"/>
      <c r="G107" s="75"/>
      <c r="H107" s="74"/>
    </row>
    <row r="108" spans="1:8" x14ac:dyDescent="0.3">
      <c r="A108" s="95"/>
      <c r="B108" s="78" t="s">
        <v>202</v>
      </c>
      <c r="C108" s="77"/>
      <c r="D108" s="79">
        <v>0</v>
      </c>
      <c r="E108" s="75"/>
      <c r="F108" s="75"/>
      <c r="G108" s="75"/>
      <c r="H108" s="74"/>
    </row>
    <row r="109" spans="1:8" x14ac:dyDescent="0.3">
      <c r="A109" s="95"/>
      <c r="B109" s="78" t="s">
        <v>201</v>
      </c>
      <c r="C109" s="77"/>
      <c r="D109" s="79">
        <v>0</v>
      </c>
      <c r="E109" s="75"/>
      <c r="F109" s="75"/>
      <c r="G109" s="75"/>
      <c r="H109" s="74"/>
    </row>
    <row r="110" spans="1:8" x14ac:dyDescent="0.3">
      <c r="A110" s="95"/>
      <c r="B110" s="78" t="s">
        <v>200</v>
      </c>
      <c r="C110" s="77"/>
      <c r="D110" s="79">
        <v>220373.01969449999</v>
      </c>
      <c r="E110" s="75"/>
      <c r="F110" s="75"/>
      <c r="G110" s="75"/>
      <c r="H110" s="74"/>
    </row>
    <row r="111" spans="1:8" x14ac:dyDescent="0.3">
      <c r="A111" s="97" t="s">
        <v>125</v>
      </c>
      <c r="B111" s="98"/>
      <c r="C111" s="95" t="s">
        <v>210</v>
      </c>
      <c r="D111" s="76">
        <v>216756.52173913</v>
      </c>
      <c r="E111" s="75">
        <v>3.0000000000000001E-5</v>
      </c>
      <c r="F111" s="75" t="s">
        <v>209</v>
      </c>
      <c r="G111" s="76">
        <v>7225217391.3043003</v>
      </c>
      <c r="H111" s="74"/>
    </row>
    <row r="112" spans="1:8" x14ac:dyDescent="0.3">
      <c r="A112" s="99">
        <v>1</v>
      </c>
      <c r="B112" s="78" t="s">
        <v>203</v>
      </c>
      <c r="C112" s="95"/>
      <c r="D112" s="76">
        <v>0</v>
      </c>
      <c r="E112" s="75"/>
      <c r="F112" s="75"/>
      <c r="G112" s="75"/>
      <c r="H112" s="96" t="s">
        <v>208</v>
      </c>
    </row>
    <row r="113" spans="1:8" x14ac:dyDescent="0.3">
      <c r="A113" s="95"/>
      <c r="B113" s="78" t="s">
        <v>202</v>
      </c>
      <c r="C113" s="95"/>
      <c r="D113" s="76">
        <v>0</v>
      </c>
      <c r="E113" s="75"/>
      <c r="F113" s="75"/>
      <c r="G113" s="75"/>
      <c r="H113" s="96"/>
    </row>
    <row r="114" spans="1:8" x14ac:dyDescent="0.3">
      <c r="A114" s="95"/>
      <c r="B114" s="78" t="s">
        <v>201</v>
      </c>
      <c r="C114" s="95"/>
      <c r="D114" s="76">
        <v>0</v>
      </c>
      <c r="E114" s="75"/>
      <c r="F114" s="75"/>
      <c r="G114" s="75"/>
      <c r="H114" s="96"/>
    </row>
    <row r="115" spans="1:8" x14ac:dyDescent="0.3">
      <c r="A115" s="95"/>
      <c r="B115" s="78" t="s">
        <v>200</v>
      </c>
      <c r="C115" s="95"/>
      <c r="D115" s="76">
        <v>216756.52173913</v>
      </c>
      <c r="E115" s="75"/>
      <c r="F115" s="75"/>
      <c r="G115" s="75"/>
      <c r="H115" s="96"/>
    </row>
    <row r="116" spans="1:8" ht="24.6" x14ac:dyDescent="0.3">
      <c r="A116" s="100" t="s">
        <v>29</v>
      </c>
      <c r="B116" s="94"/>
      <c r="C116" s="77"/>
      <c r="D116" s="79">
        <v>161.21014765915999</v>
      </c>
      <c r="E116" s="75"/>
      <c r="F116" s="75"/>
      <c r="G116" s="75"/>
      <c r="H116" s="74"/>
    </row>
    <row r="117" spans="1:8" x14ac:dyDescent="0.3">
      <c r="A117" s="95" t="s">
        <v>217</v>
      </c>
      <c r="B117" s="78" t="s">
        <v>203</v>
      </c>
      <c r="C117" s="77"/>
      <c r="D117" s="79">
        <v>52.828324135768</v>
      </c>
      <c r="E117" s="75"/>
      <c r="F117" s="75"/>
      <c r="G117" s="75"/>
      <c r="H117" s="74"/>
    </row>
    <row r="118" spans="1:8" x14ac:dyDescent="0.3">
      <c r="A118" s="95"/>
      <c r="B118" s="78" t="s">
        <v>202</v>
      </c>
      <c r="C118" s="77"/>
      <c r="D118" s="79">
        <v>105.43359237225</v>
      </c>
      <c r="E118" s="75"/>
      <c r="F118" s="75"/>
      <c r="G118" s="75"/>
      <c r="H118" s="74"/>
    </row>
    <row r="119" spans="1:8" x14ac:dyDescent="0.3">
      <c r="A119" s="95"/>
      <c r="B119" s="78" t="s">
        <v>201</v>
      </c>
      <c r="C119" s="77"/>
      <c r="D119" s="79">
        <v>0</v>
      </c>
      <c r="E119" s="75"/>
      <c r="F119" s="75"/>
      <c r="G119" s="75"/>
      <c r="H119" s="74"/>
    </row>
    <row r="120" spans="1:8" x14ac:dyDescent="0.3">
      <c r="A120" s="95"/>
      <c r="B120" s="78" t="s">
        <v>200</v>
      </c>
      <c r="C120" s="77"/>
      <c r="D120" s="79">
        <v>0</v>
      </c>
      <c r="E120" s="75"/>
      <c r="F120" s="75"/>
      <c r="G120" s="75"/>
      <c r="H120" s="74"/>
    </row>
    <row r="121" spans="1:8" x14ac:dyDescent="0.3">
      <c r="A121" s="97" t="s">
        <v>128</v>
      </c>
      <c r="B121" s="98"/>
      <c r="C121" s="95" t="s">
        <v>215</v>
      </c>
      <c r="D121" s="76">
        <v>158.26191650801999</v>
      </c>
      <c r="E121" s="75">
        <v>9.0000000000000006E-5</v>
      </c>
      <c r="F121" s="75" t="s">
        <v>209</v>
      </c>
      <c r="G121" s="76">
        <v>1758465.7389779999</v>
      </c>
      <c r="H121" s="74"/>
    </row>
    <row r="122" spans="1:8" x14ac:dyDescent="0.3">
      <c r="A122" s="99">
        <v>1</v>
      </c>
      <c r="B122" s="78" t="s">
        <v>203</v>
      </c>
      <c r="C122" s="95"/>
      <c r="D122" s="76">
        <v>52.828324135768</v>
      </c>
      <c r="E122" s="75"/>
      <c r="F122" s="75"/>
      <c r="G122" s="75"/>
      <c r="H122" s="96" t="s">
        <v>29</v>
      </c>
    </row>
    <row r="123" spans="1:8" x14ac:dyDescent="0.3">
      <c r="A123" s="95"/>
      <c r="B123" s="78" t="s">
        <v>202</v>
      </c>
      <c r="C123" s="95"/>
      <c r="D123" s="76">
        <v>105.43359237225</v>
      </c>
      <c r="E123" s="75"/>
      <c r="F123" s="75"/>
      <c r="G123" s="75"/>
      <c r="H123" s="96"/>
    </row>
    <row r="124" spans="1:8" x14ac:dyDescent="0.3">
      <c r="A124" s="95"/>
      <c r="B124" s="78" t="s">
        <v>201</v>
      </c>
      <c r="C124" s="95"/>
      <c r="D124" s="76">
        <v>0</v>
      </c>
      <c r="E124" s="75"/>
      <c r="F124" s="75"/>
      <c r="G124" s="75"/>
      <c r="H124" s="96"/>
    </row>
    <row r="125" spans="1:8" x14ac:dyDescent="0.3">
      <c r="A125" s="95"/>
      <c r="B125" s="78" t="s">
        <v>200</v>
      </c>
      <c r="C125" s="95"/>
      <c r="D125" s="76">
        <v>0</v>
      </c>
      <c r="E125" s="75"/>
      <c r="F125" s="75"/>
      <c r="G125" s="75"/>
      <c r="H125" s="96"/>
    </row>
    <row r="126" spans="1:8" x14ac:dyDescent="0.3">
      <c r="A126" s="95" t="s">
        <v>216</v>
      </c>
      <c r="B126" s="78" t="s">
        <v>203</v>
      </c>
      <c r="C126" s="77"/>
      <c r="D126" s="79">
        <v>52.828324135768</v>
      </c>
      <c r="E126" s="75"/>
      <c r="F126" s="75"/>
      <c r="G126" s="75"/>
      <c r="H126" s="74"/>
    </row>
    <row r="127" spans="1:8" x14ac:dyDescent="0.3">
      <c r="A127" s="95"/>
      <c r="B127" s="78" t="s">
        <v>202</v>
      </c>
      <c r="C127" s="77"/>
      <c r="D127" s="79">
        <v>105.43359237225</v>
      </c>
      <c r="E127" s="75"/>
      <c r="F127" s="75"/>
      <c r="G127" s="75"/>
      <c r="H127" s="74"/>
    </row>
    <row r="128" spans="1:8" x14ac:dyDescent="0.3">
      <c r="A128" s="95"/>
      <c r="B128" s="78" t="s">
        <v>201</v>
      </c>
      <c r="C128" s="77"/>
      <c r="D128" s="79">
        <v>0</v>
      </c>
      <c r="E128" s="75"/>
      <c r="F128" s="75"/>
      <c r="G128" s="75"/>
      <c r="H128" s="74"/>
    </row>
    <row r="129" spans="1:8" x14ac:dyDescent="0.3">
      <c r="A129" s="95"/>
      <c r="B129" s="78" t="s">
        <v>200</v>
      </c>
      <c r="C129" s="77"/>
      <c r="D129" s="79">
        <v>2.9482311511432</v>
      </c>
      <c r="E129" s="75"/>
      <c r="F129" s="75"/>
      <c r="G129" s="75"/>
      <c r="H129" s="74"/>
    </row>
    <row r="130" spans="1:8" x14ac:dyDescent="0.3">
      <c r="A130" s="97" t="s">
        <v>131</v>
      </c>
      <c r="B130" s="98"/>
      <c r="C130" s="95" t="s">
        <v>215</v>
      </c>
      <c r="D130" s="76">
        <v>2.9482311511432</v>
      </c>
      <c r="E130" s="75">
        <v>9.0000000000000006E-5</v>
      </c>
      <c r="F130" s="75" t="s">
        <v>209</v>
      </c>
      <c r="G130" s="76">
        <v>32758.123901591</v>
      </c>
      <c r="H130" s="74"/>
    </row>
    <row r="131" spans="1:8" x14ac:dyDescent="0.3">
      <c r="A131" s="99">
        <v>1</v>
      </c>
      <c r="B131" s="78" t="s">
        <v>203</v>
      </c>
      <c r="C131" s="95"/>
      <c r="D131" s="76">
        <v>0</v>
      </c>
      <c r="E131" s="75"/>
      <c r="F131" s="75"/>
      <c r="G131" s="75"/>
      <c r="H131" s="96" t="s">
        <v>29</v>
      </c>
    </row>
    <row r="132" spans="1:8" x14ac:dyDescent="0.3">
      <c r="A132" s="95"/>
      <c r="B132" s="78" t="s">
        <v>202</v>
      </c>
      <c r="C132" s="95"/>
      <c r="D132" s="76">
        <v>0</v>
      </c>
      <c r="E132" s="75"/>
      <c r="F132" s="75"/>
      <c r="G132" s="75"/>
      <c r="H132" s="96"/>
    </row>
    <row r="133" spans="1:8" x14ac:dyDescent="0.3">
      <c r="A133" s="95"/>
      <c r="B133" s="78" t="s">
        <v>201</v>
      </c>
      <c r="C133" s="95"/>
      <c r="D133" s="76">
        <v>0</v>
      </c>
      <c r="E133" s="75"/>
      <c r="F133" s="75"/>
      <c r="G133" s="75"/>
      <c r="H133" s="96"/>
    </row>
    <row r="134" spans="1:8" x14ac:dyDescent="0.3">
      <c r="A134" s="95"/>
      <c r="B134" s="78" t="s">
        <v>200</v>
      </c>
      <c r="C134" s="95"/>
      <c r="D134" s="76">
        <v>2.9482311511432</v>
      </c>
      <c r="E134" s="75"/>
      <c r="F134" s="75"/>
      <c r="G134" s="75"/>
      <c r="H134" s="96"/>
    </row>
    <row r="135" spans="1:8" ht="24.6" x14ac:dyDescent="0.3">
      <c r="A135" s="100" t="s">
        <v>134</v>
      </c>
      <c r="B135" s="94"/>
      <c r="C135" s="77"/>
      <c r="D135" s="79">
        <v>40455.297931624998</v>
      </c>
      <c r="E135" s="75"/>
      <c r="F135" s="75"/>
      <c r="G135" s="75"/>
      <c r="H135" s="74"/>
    </row>
    <row r="136" spans="1:8" x14ac:dyDescent="0.3">
      <c r="A136" s="95" t="s">
        <v>214</v>
      </c>
      <c r="B136" s="78" t="s">
        <v>203</v>
      </c>
      <c r="C136" s="77"/>
      <c r="D136" s="79">
        <v>39408.013422468</v>
      </c>
      <c r="E136" s="75"/>
      <c r="F136" s="75"/>
      <c r="G136" s="75"/>
      <c r="H136" s="74"/>
    </row>
    <row r="137" spans="1:8" x14ac:dyDescent="0.3">
      <c r="A137" s="95"/>
      <c r="B137" s="78" t="s">
        <v>202</v>
      </c>
      <c r="C137" s="77"/>
      <c r="D137" s="79">
        <v>599.56490585064</v>
      </c>
      <c r="E137" s="75"/>
      <c r="F137" s="75"/>
      <c r="G137" s="75"/>
      <c r="H137" s="74"/>
    </row>
    <row r="138" spans="1:8" x14ac:dyDescent="0.3">
      <c r="A138" s="95"/>
      <c r="B138" s="78" t="s">
        <v>201</v>
      </c>
      <c r="C138" s="77"/>
      <c r="D138" s="79">
        <v>0</v>
      </c>
      <c r="E138" s="75"/>
      <c r="F138" s="75"/>
      <c r="G138" s="75"/>
      <c r="H138" s="74"/>
    </row>
    <row r="139" spans="1:8" x14ac:dyDescent="0.3">
      <c r="A139" s="95"/>
      <c r="B139" s="78" t="s">
        <v>200</v>
      </c>
      <c r="C139" s="77"/>
      <c r="D139" s="79">
        <v>0</v>
      </c>
      <c r="E139" s="75"/>
      <c r="F139" s="75"/>
      <c r="G139" s="75"/>
      <c r="H139" s="74"/>
    </row>
    <row r="140" spans="1:8" x14ac:dyDescent="0.3">
      <c r="A140" s="97" t="s">
        <v>31</v>
      </c>
      <c r="B140" s="98"/>
      <c r="C140" s="95" t="s">
        <v>31</v>
      </c>
      <c r="D140" s="76">
        <v>40007.578328317999</v>
      </c>
      <c r="E140" s="75">
        <v>11.19</v>
      </c>
      <c r="F140" s="75" t="s">
        <v>166</v>
      </c>
      <c r="G140" s="76">
        <v>3575.2974377406999</v>
      </c>
      <c r="H140" s="74"/>
    </row>
    <row r="141" spans="1:8" x14ac:dyDescent="0.3">
      <c r="A141" s="99">
        <v>1</v>
      </c>
      <c r="B141" s="78" t="s">
        <v>203</v>
      </c>
      <c r="C141" s="95"/>
      <c r="D141" s="76">
        <v>39408.013422468</v>
      </c>
      <c r="E141" s="75"/>
      <c r="F141" s="75"/>
      <c r="G141" s="75"/>
      <c r="H141" s="96" t="s">
        <v>212</v>
      </c>
    </row>
    <row r="142" spans="1:8" x14ac:dyDescent="0.3">
      <c r="A142" s="95"/>
      <c r="B142" s="78" t="s">
        <v>202</v>
      </c>
      <c r="C142" s="95"/>
      <c r="D142" s="76">
        <v>599.56490585064</v>
      </c>
      <c r="E142" s="75"/>
      <c r="F142" s="75"/>
      <c r="G142" s="75"/>
      <c r="H142" s="96"/>
    </row>
    <row r="143" spans="1:8" x14ac:dyDescent="0.3">
      <c r="A143" s="95"/>
      <c r="B143" s="78" t="s">
        <v>201</v>
      </c>
      <c r="C143" s="95"/>
      <c r="D143" s="76">
        <v>0</v>
      </c>
      <c r="E143" s="75"/>
      <c r="F143" s="75"/>
      <c r="G143" s="75"/>
      <c r="H143" s="96"/>
    </row>
    <row r="144" spans="1:8" x14ac:dyDescent="0.3">
      <c r="A144" s="95"/>
      <c r="B144" s="78" t="s">
        <v>200</v>
      </c>
      <c r="C144" s="95"/>
      <c r="D144" s="76">
        <v>0</v>
      </c>
      <c r="E144" s="75"/>
      <c r="F144" s="75"/>
      <c r="G144" s="75"/>
      <c r="H144" s="96"/>
    </row>
    <row r="145" spans="1:8" x14ac:dyDescent="0.3">
      <c r="A145" s="95" t="s">
        <v>213</v>
      </c>
      <c r="B145" s="78" t="s">
        <v>203</v>
      </c>
      <c r="C145" s="77"/>
      <c r="D145" s="79">
        <v>39408.013422468</v>
      </c>
      <c r="E145" s="75"/>
      <c r="F145" s="75"/>
      <c r="G145" s="75"/>
      <c r="H145" s="74"/>
    </row>
    <row r="146" spans="1:8" x14ac:dyDescent="0.3">
      <c r="A146" s="95"/>
      <c r="B146" s="78" t="s">
        <v>202</v>
      </c>
      <c r="C146" s="77"/>
      <c r="D146" s="79">
        <v>599.56490585064</v>
      </c>
      <c r="E146" s="75"/>
      <c r="F146" s="75"/>
      <c r="G146" s="75"/>
      <c r="H146" s="74"/>
    </row>
    <row r="147" spans="1:8" x14ac:dyDescent="0.3">
      <c r="A147" s="95"/>
      <c r="B147" s="78" t="s">
        <v>201</v>
      </c>
      <c r="C147" s="77"/>
      <c r="D147" s="79">
        <v>0</v>
      </c>
      <c r="E147" s="75"/>
      <c r="F147" s="75"/>
      <c r="G147" s="75"/>
      <c r="H147" s="74"/>
    </row>
    <row r="148" spans="1:8" x14ac:dyDescent="0.3">
      <c r="A148" s="95"/>
      <c r="B148" s="78" t="s">
        <v>200</v>
      </c>
      <c r="C148" s="77"/>
      <c r="D148" s="79">
        <v>447.719603307</v>
      </c>
      <c r="E148" s="75"/>
      <c r="F148" s="75"/>
      <c r="G148" s="75"/>
      <c r="H148" s="74"/>
    </row>
    <row r="149" spans="1:8" x14ac:dyDescent="0.3">
      <c r="A149" s="97" t="s">
        <v>138</v>
      </c>
      <c r="B149" s="98"/>
      <c r="C149" s="95" t="s">
        <v>31</v>
      </c>
      <c r="D149" s="76">
        <v>447.719603307</v>
      </c>
      <c r="E149" s="75">
        <v>11.19</v>
      </c>
      <c r="F149" s="75" t="s">
        <v>166</v>
      </c>
      <c r="G149" s="76">
        <v>40.01068840992</v>
      </c>
      <c r="H149" s="74"/>
    </row>
    <row r="150" spans="1:8" x14ac:dyDescent="0.3">
      <c r="A150" s="99">
        <v>1</v>
      </c>
      <c r="B150" s="78" t="s">
        <v>203</v>
      </c>
      <c r="C150" s="95"/>
      <c r="D150" s="76">
        <v>0</v>
      </c>
      <c r="E150" s="75"/>
      <c r="F150" s="75"/>
      <c r="G150" s="75"/>
      <c r="H150" s="96" t="s">
        <v>212</v>
      </c>
    </row>
    <row r="151" spans="1:8" x14ac:dyDescent="0.3">
      <c r="A151" s="95"/>
      <c r="B151" s="78" t="s">
        <v>202</v>
      </c>
      <c r="C151" s="95"/>
      <c r="D151" s="76">
        <v>0</v>
      </c>
      <c r="E151" s="75"/>
      <c r="F151" s="75"/>
      <c r="G151" s="75"/>
      <c r="H151" s="96"/>
    </row>
    <row r="152" spans="1:8" x14ac:dyDescent="0.3">
      <c r="A152" s="95"/>
      <c r="B152" s="78" t="s">
        <v>201</v>
      </c>
      <c r="C152" s="95"/>
      <c r="D152" s="76">
        <v>0</v>
      </c>
      <c r="E152" s="75"/>
      <c r="F152" s="75"/>
      <c r="G152" s="75"/>
      <c r="H152" s="96"/>
    </row>
    <row r="153" spans="1:8" x14ac:dyDescent="0.3">
      <c r="A153" s="95"/>
      <c r="B153" s="78" t="s">
        <v>200</v>
      </c>
      <c r="C153" s="95"/>
      <c r="D153" s="76">
        <v>447.719603307</v>
      </c>
      <c r="E153" s="75"/>
      <c r="F153" s="75"/>
      <c r="G153" s="75"/>
      <c r="H153" s="96"/>
    </row>
    <row r="154" spans="1:8" ht="24.6" x14ac:dyDescent="0.3">
      <c r="A154" s="100" t="s">
        <v>141</v>
      </c>
      <c r="B154" s="94"/>
      <c r="C154" s="77"/>
      <c r="D154" s="79">
        <v>47.203623188405999</v>
      </c>
      <c r="E154" s="75"/>
      <c r="F154" s="75"/>
      <c r="G154" s="75"/>
      <c r="H154" s="74"/>
    </row>
    <row r="155" spans="1:8" x14ac:dyDescent="0.3">
      <c r="A155" s="95" t="s">
        <v>211</v>
      </c>
      <c r="B155" s="78" t="s">
        <v>203</v>
      </c>
      <c r="C155" s="77"/>
      <c r="D155" s="79">
        <v>47.203623188405999</v>
      </c>
      <c r="E155" s="75"/>
      <c r="F155" s="75"/>
      <c r="G155" s="75"/>
      <c r="H155" s="74"/>
    </row>
    <row r="156" spans="1:8" x14ac:dyDescent="0.3">
      <c r="A156" s="95"/>
      <c r="B156" s="78" t="s">
        <v>202</v>
      </c>
      <c r="C156" s="77"/>
      <c r="D156" s="79">
        <v>0</v>
      </c>
      <c r="E156" s="75"/>
      <c r="F156" s="75"/>
      <c r="G156" s="75"/>
      <c r="H156" s="74"/>
    </row>
    <row r="157" spans="1:8" x14ac:dyDescent="0.3">
      <c r="A157" s="95"/>
      <c r="B157" s="78" t="s">
        <v>201</v>
      </c>
      <c r="C157" s="77"/>
      <c r="D157" s="79">
        <v>0</v>
      </c>
      <c r="E157" s="75"/>
      <c r="F157" s="75"/>
      <c r="G157" s="75"/>
      <c r="H157" s="74"/>
    </row>
    <row r="158" spans="1:8" x14ac:dyDescent="0.3">
      <c r="A158" s="95"/>
      <c r="B158" s="78" t="s">
        <v>200</v>
      </c>
      <c r="C158" s="77"/>
      <c r="D158" s="79">
        <v>0</v>
      </c>
      <c r="E158" s="75"/>
      <c r="F158" s="75"/>
      <c r="G158" s="75"/>
      <c r="H158" s="74"/>
    </row>
    <row r="159" spans="1:8" x14ac:dyDescent="0.3">
      <c r="A159" s="97" t="s">
        <v>33</v>
      </c>
      <c r="B159" s="98"/>
      <c r="C159" s="95" t="s">
        <v>210</v>
      </c>
      <c r="D159" s="76">
        <v>47.203623188405999</v>
      </c>
      <c r="E159" s="75">
        <v>3.0000000000000001E-5</v>
      </c>
      <c r="F159" s="75" t="s">
        <v>209</v>
      </c>
      <c r="G159" s="76">
        <v>1573454.1062802</v>
      </c>
      <c r="H159" s="74"/>
    </row>
    <row r="160" spans="1:8" x14ac:dyDescent="0.3">
      <c r="A160" s="99">
        <v>1</v>
      </c>
      <c r="B160" s="78" t="s">
        <v>203</v>
      </c>
      <c r="C160" s="95"/>
      <c r="D160" s="76">
        <v>47.203623188405999</v>
      </c>
      <c r="E160" s="75"/>
      <c r="F160" s="75"/>
      <c r="G160" s="75"/>
      <c r="H160" s="96" t="s">
        <v>208</v>
      </c>
    </row>
    <row r="161" spans="1:8" x14ac:dyDescent="0.3">
      <c r="A161" s="95"/>
      <c r="B161" s="78" t="s">
        <v>202</v>
      </c>
      <c r="C161" s="95"/>
      <c r="D161" s="76">
        <v>0</v>
      </c>
      <c r="E161" s="75"/>
      <c r="F161" s="75"/>
      <c r="G161" s="75"/>
      <c r="H161" s="96"/>
    </row>
    <row r="162" spans="1:8" x14ac:dyDescent="0.3">
      <c r="A162" s="95"/>
      <c r="B162" s="78" t="s">
        <v>201</v>
      </c>
      <c r="C162" s="95"/>
      <c r="D162" s="76">
        <v>0</v>
      </c>
      <c r="E162" s="75"/>
      <c r="F162" s="75"/>
      <c r="G162" s="75"/>
      <c r="H162" s="96"/>
    </row>
    <row r="163" spans="1:8" x14ac:dyDescent="0.3">
      <c r="A163" s="95"/>
      <c r="B163" s="78" t="s">
        <v>200</v>
      </c>
      <c r="C163" s="95"/>
      <c r="D163" s="76">
        <v>0</v>
      </c>
      <c r="E163" s="75"/>
      <c r="F163" s="75"/>
      <c r="G163" s="75"/>
      <c r="H163" s="96"/>
    </row>
    <row r="164" spans="1:8" ht="24.6" x14ac:dyDescent="0.3">
      <c r="A164" s="100" t="s">
        <v>146</v>
      </c>
      <c r="B164" s="94"/>
      <c r="C164" s="77"/>
      <c r="D164" s="79">
        <v>4734.4414068495998</v>
      </c>
      <c r="E164" s="75"/>
      <c r="F164" s="75"/>
      <c r="G164" s="75"/>
      <c r="H164" s="74"/>
    </row>
    <row r="165" spans="1:8" x14ac:dyDescent="0.3">
      <c r="A165" s="95" t="s">
        <v>207</v>
      </c>
      <c r="B165" s="78" t="s">
        <v>203</v>
      </c>
      <c r="C165" s="77"/>
      <c r="D165" s="79">
        <v>850.80290444695004</v>
      </c>
      <c r="E165" s="75"/>
      <c r="F165" s="75"/>
      <c r="G165" s="75"/>
      <c r="H165" s="74"/>
    </row>
    <row r="166" spans="1:8" x14ac:dyDescent="0.3">
      <c r="A166" s="95"/>
      <c r="B166" s="78" t="s">
        <v>202</v>
      </c>
      <c r="C166" s="77"/>
      <c r="D166" s="79">
        <v>61.868222304359001</v>
      </c>
      <c r="E166" s="75"/>
      <c r="F166" s="75"/>
      <c r="G166" s="75"/>
      <c r="H166" s="74"/>
    </row>
    <row r="167" spans="1:8" x14ac:dyDescent="0.3">
      <c r="A167" s="95"/>
      <c r="B167" s="78" t="s">
        <v>201</v>
      </c>
      <c r="C167" s="77"/>
      <c r="D167" s="79">
        <v>3821.7702800983002</v>
      </c>
      <c r="E167" s="75"/>
      <c r="F167" s="75"/>
      <c r="G167" s="75"/>
      <c r="H167" s="74"/>
    </row>
    <row r="168" spans="1:8" x14ac:dyDescent="0.3">
      <c r="A168" s="95"/>
      <c r="B168" s="78" t="s">
        <v>200</v>
      </c>
      <c r="C168" s="77"/>
      <c r="D168" s="79">
        <v>0</v>
      </c>
      <c r="E168" s="75"/>
      <c r="F168" s="75"/>
      <c r="G168" s="75"/>
      <c r="H168" s="74"/>
    </row>
    <row r="169" spans="1:8" x14ac:dyDescent="0.3">
      <c r="A169" s="97" t="s">
        <v>148</v>
      </c>
      <c r="B169" s="98"/>
      <c r="C169" s="95" t="s">
        <v>206</v>
      </c>
      <c r="D169" s="76">
        <v>4734.4414068495998</v>
      </c>
      <c r="E169" s="75">
        <v>1</v>
      </c>
      <c r="F169" s="75" t="s">
        <v>174</v>
      </c>
      <c r="G169" s="76">
        <v>4734.4414068495998</v>
      </c>
      <c r="H169" s="74"/>
    </row>
    <row r="170" spans="1:8" x14ac:dyDescent="0.3">
      <c r="A170" s="99">
        <v>1</v>
      </c>
      <c r="B170" s="78" t="s">
        <v>203</v>
      </c>
      <c r="C170" s="95"/>
      <c r="D170" s="76">
        <v>850.80290444695004</v>
      </c>
      <c r="E170" s="75"/>
      <c r="F170" s="75"/>
      <c r="G170" s="75"/>
      <c r="H170" s="96" t="s">
        <v>35</v>
      </c>
    </row>
    <row r="171" spans="1:8" x14ac:dyDescent="0.3">
      <c r="A171" s="95"/>
      <c r="B171" s="78" t="s">
        <v>202</v>
      </c>
      <c r="C171" s="95"/>
      <c r="D171" s="76">
        <v>61.868222304359001</v>
      </c>
      <c r="E171" s="75"/>
      <c r="F171" s="75"/>
      <c r="G171" s="75"/>
      <c r="H171" s="96"/>
    </row>
    <row r="172" spans="1:8" x14ac:dyDescent="0.3">
      <c r="A172" s="95"/>
      <c r="B172" s="78" t="s">
        <v>201</v>
      </c>
      <c r="C172" s="95"/>
      <c r="D172" s="76">
        <v>3821.7702800983002</v>
      </c>
      <c r="E172" s="75"/>
      <c r="F172" s="75"/>
      <c r="G172" s="75"/>
      <c r="H172" s="96"/>
    </row>
    <row r="173" spans="1:8" x14ac:dyDescent="0.3">
      <c r="A173" s="95"/>
      <c r="B173" s="78" t="s">
        <v>200</v>
      </c>
      <c r="C173" s="95"/>
      <c r="D173" s="76">
        <v>0</v>
      </c>
      <c r="E173" s="75"/>
      <c r="F173" s="75"/>
      <c r="G173" s="75"/>
      <c r="H173" s="96"/>
    </row>
    <row r="174" spans="1:8" ht="24.6" x14ac:dyDescent="0.3">
      <c r="A174" s="100"/>
      <c r="B174" s="94"/>
      <c r="C174" s="77"/>
      <c r="D174" s="79">
        <v>22543.77</v>
      </c>
      <c r="E174" s="75"/>
      <c r="F174" s="75"/>
      <c r="G174" s="75"/>
      <c r="H174" s="74"/>
    </row>
    <row r="175" spans="1:8" x14ac:dyDescent="0.3">
      <c r="A175" s="95" t="s">
        <v>205</v>
      </c>
      <c r="B175" s="78" t="s">
        <v>203</v>
      </c>
      <c r="C175" s="77"/>
      <c r="D175" s="79">
        <v>20733.75</v>
      </c>
      <c r="E175" s="75"/>
      <c r="F175" s="75"/>
      <c r="G175" s="75"/>
      <c r="H175" s="74"/>
    </row>
    <row r="176" spans="1:8" x14ac:dyDescent="0.3">
      <c r="A176" s="95"/>
      <c r="B176" s="78" t="s">
        <v>202</v>
      </c>
      <c r="C176" s="77"/>
      <c r="D176" s="79">
        <v>1810.02</v>
      </c>
      <c r="E176" s="75"/>
      <c r="F176" s="75"/>
      <c r="G176" s="75"/>
      <c r="H176" s="74"/>
    </row>
    <row r="177" spans="1:8" x14ac:dyDescent="0.3">
      <c r="A177" s="95"/>
      <c r="B177" s="78" t="s">
        <v>201</v>
      </c>
      <c r="C177" s="77"/>
      <c r="D177" s="79">
        <v>0</v>
      </c>
      <c r="E177" s="75"/>
      <c r="F177" s="75"/>
      <c r="G177" s="75"/>
      <c r="H177" s="74"/>
    </row>
    <row r="178" spans="1:8" x14ac:dyDescent="0.3">
      <c r="A178" s="95"/>
      <c r="B178" s="78" t="s">
        <v>200</v>
      </c>
      <c r="C178" s="77"/>
      <c r="D178" s="79">
        <v>0</v>
      </c>
      <c r="E178" s="75"/>
      <c r="F178" s="75"/>
      <c r="G178" s="75"/>
      <c r="H178" s="74"/>
    </row>
    <row r="179" spans="1:8" x14ac:dyDescent="0.3">
      <c r="A179" s="97" t="s">
        <v>154</v>
      </c>
      <c r="B179" s="98"/>
      <c r="C179" s="95" t="s">
        <v>204</v>
      </c>
      <c r="D179" s="76">
        <v>22543.77</v>
      </c>
      <c r="E179" s="75">
        <v>291</v>
      </c>
      <c r="F179" s="75" t="s">
        <v>174</v>
      </c>
      <c r="G179" s="76">
        <v>77.47</v>
      </c>
      <c r="H179" s="74"/>
    </row>
    <row r="180" spans="1:8" x14ac:dyDescent="0.3">
      <c r="A180" s="99">
        <v>1</v>
      </c>
      <c r="B180" s="78" t="s">
        <v>203</v>
      </c>
      <c r="C180" s="95"/>
      <c r="D180" s="76">
        <v>20733.75</v>
      </c>
      <c r="E180" s="75"/>
      <c r="F180" s="75"/>
      <c r="G180" s="75"/>
      <c r="H180" s="96" t="s">
        <v>37</v>
      </c>
    </row>
    <row r="181" spans="1:8" x14ac:dyDescent="0.3">
      <c r="A181" s="95"/>
      <c r="B181" s="78" t="s">
        <v>202</v>
      </c>
      <c r="C181" s="95"/>
      <c r="D181" s="76">
        <v>1810.02</v>
      </c>
      <c r="E181" s="75"/>
      <c r="F181" s="75"/>
      <c r="G181" s="75"/>
      <c r="H181" s="96"/>
    </row>
    <row r="182" spans="1:8" x14ac:dyDescent="0.3">
      <c r="A182" s="95"/>
      <c r="B182" s="78" t="s">
        <v>201</v>
      </c>
      <c r="C182" s="95"/>
      <c r="D182" s="76">
        <v>0</v>
      </c>
      <c r="E182" s="75"/>
      <c r="F182" s="75"/>
      <c r="G182" s="75"/>
      <c r="H182" s="96"/>
    </row>
    <row r="183" spans="1:8" x14ac:dyDescent="0.3">
      <c r="A183" s="95"/>
      <c r="B183" s="78" t="s">
        <v>200</v>
      </c>
      <c r="C183" s="95"/>
      <c r="D183" s="76">
        <v>0</v>
      </c>
      <c r="E183" s="75"/>
      <c r="F183" s="75"/>
      <c r="G183" s="75"/>
      <c r="H183" s="96"/>
    </row>
    <row r="184" spans="1:8" x14ac:dyDescent="0.3">
      <c r="A184" s="73"/>
      <c r="C184" s="73"/>
      <c r="D184" s="71"/>
      <c r="E184" s="71"/>
      <c r="F184" s="71"/>
      <c r="G184" s="71"/>
      <c r="H184" s="72"/>
    </row>
    <row r="186" spans="1:8" x14ac:dyDescent="0.3">
      <c r="A186" s="101" t="s">
        <v>199</v>
      </c>
      <c r="B186" s="101"/>
      <c r="C186" s="101"/>
      <c r="D186" s="101"/>
      <c r="E186" s="101"/>
      <c r="F186" s="101"/>
      <c r="G186" s="101"/>
      <c r="H186" s="101"/>
    </row>
    <row r="187" spans="1:8" x14ac:dyDescent="0.3">
      <c r="A187" s="101" t="s">
        <v>198</v>
      </c>
      <c r="B187" s="101"/>
      <c r="C187" s="101"/>
      <c r="D187" s="101"/>
      <c r="E187" s="101"/>
      <c r="F187" s="101"/>
      <c r="G187" s="101"/>
      <c r="H187" s="101"/>
    </row>
  </sheetData>
  <mergeCells count="107">
    <mergeCell ref="H170:H173"/>
    <mergeCell ref="C169:C173"/>
    <mergeCell ref="A170:A173"/>
    <mergeCell ref="A186:H186"/>
    <mergeCell ref="A187:H187"/>
    <mergeCell ref="A174:B174"/>
    <mergeCell ref="A175:A178"/>
    <mergeCell ref="A179:B179"/>
    <mergeCell ref="H180:H183"/>
    <mergeCell ref="C179:C183"/>
    <mergeCell ref="A180:A183"/>
    <mergeCell ref="A154:B154"/>
    <mergeCell ref="A155:A158"/>
    <mergeCell ref="A159:B159"/>
    <mergeCell ref="H160:H163"/>
    <mergeCell ref="C159:C163"/>
    <mergeCell ref="A160:A163"/>
    <mergeCell ref="A164:B164"/>
    <mergeCell ref="A165:A168"/>
    <mergeCell ref="A169:B169"/>
    <mergeCell ref="A145:A148"/>
    <mergeCell ref="A149:B149"/>
    <mergeCell ref="H150:H153"/>
    <mergeCell ref="C149:C153"/>
    <mergeCell ref="A150:A153"/>
    <mergeCell ref="A135:B135"/>
    <mergeCell ref="A136:A139"/>
    <mergeCell ref="A140:B140"/>
    <mergeCell ref="H141:H144"/>
    <mergeCell ref="C140:C144"/>
    <mergeCell ref="A116:B116"/>
    <mergeCell ref="A117:A120"/>
    <mergeCell ref="A121:B121"/>
    <mergeCell ref="H122:H125"/>
    <mergeCell ref="C121:C125"/>
    <mergeCell ref="A122:A125"/>
    <mergeCell ref="A141:A144"/>
    <mergeCell ref="A126:A129"/>
    <mergeCell ref="A130:B130"/>
    <mergeCell ref="H131:H134"/>
    <mergeCell ref="C130:C134"/>
    <mergeCell ref="A131:A134"/>
    <mergeCell ref="A111:B111"/>
    <mergeCell ref="H112:H115"/>
    <mergeCell ref="C111:C115"/>
    <mergeCell ref="A112:A115"/>
    <mergeCell ref="A98:A101"/>
    <mergeCell ref="A102:B102"/>
    <mergeCell ref="H103:H106"/>
    <mergeCell ref="C102:C106"/>
    <mergeCell ref="A103:A106"/>
    <mergeCell ref="H94:H97"/>
    <mergeCell ref="C93:C97"/>
    <mergeCell ref="A94:A97"/>
    <mergeCell ref="A79:B79"/>
    <mergeCell ref="A80:A83"/>
    <mergeCell ref="A84:B84"/>
    <mergeCell ref="H85:H88"/>
    <mergeCell ref="C84:C88"/>
    <mergeCell ref="A107:A110"/>
    <mergeCell ref="A85:A88"/>
    <mergeCell ref="A69:B69"/>
    <mergeCell ref="A70:A73"/>
    <mergeCell ref="A74:B74"/>
    <mergeCell ref="H75:H78"/>
    <mergeCell ref="C74:C78"/>
    <mergeCell ref="A75:A78"/>
    <mergeCell ref="A89:A92"/>
    <mergeCell ref="A93:B93"/>
    <mergeCell ref="A41:B41"/>
    <mergeCell ref="A42:A45"/>
    <mergeCell ref="A46:B46"/>
    <mergeCell ref="H47:H50"/>
    <mergeCell ref="C46:C50"/>
    <mergeCell ref="A47:A50"/>
    <mergeCell ref="A60:A63"/>
    <mergeCell ref="A64:B64"/>
    <mergeCell ref="H65:H68"/>
    <mergeCell ref="C64:C68"/>
    <mergeCell ref="A65:A68"/>
    <mergeCell ref="A51:A54"/>
    <mergeCell ref="A55:B55"/>
    <mergeCell ref="H56:H59"/>
    <mergeCell ref="C55:C59"/>
    <mergeCell ref="A56:A59"/>
    <mergeCell ref="H19:H22"/>
    <mergeCell ref="C18:C22"/>
    <mergeCell ref="A19:A22"/>
    <mergeCell ref="A32:A35"/>
    <mergeCell ref="A36:B36"/>
    <mergeCell ref="H37:H40"/>
    <mergeCell ref="C36:C40"/>
    <mergeCell ref="A37:A40"/>
    <mergeCell ref="A23:A26"/>
    <mergeCell ref="A27:B27"/>
    <mergeCell ref="H28:H31"/>
    <mergeCell ref="C27:C31"/>
    <mergeCell ref="A28:A31"/>
    <mergeCell ref="A3:B3"/>
    <mergeCell ref="A4:A7"/>
    <mergeCell ref="A8:B8"/>
    <mergeCell ref="H9:H12"/>
    <mergeCell ref="C8:C12"/>
    <mergeCell ref="A9:A12"/>
    <mergeCell ref="A13:B13"/>
    <mergeCell ref="A14:A17"/>
    <mergeCell ref="A18:B1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I1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156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157</v>
      </c>
      <c r="B3" s="6" t="s">
        <v>158</v>
      </c>
      <c r="C3" s="6" t="s">
        <v>159</v>
      </c>
      <c r="D3" s="6" t="s">
        <v>160</v>
      </c>
      <c r="E3" s="6" t="s">
        <v>161</v>
      </c>
      <c r="F3" s="6" t="s">
        <v>162</v>
      </c>
      <c r="G3" s="6" t="s">
        <v>163</v>
      </c>
      <c r="H3" s="6" t="s">
        <v>164</v>
      </c>
    </row>
    <row r="4" spans="1:8" ht="39" customHeight="1" x14ac:dyDescent="0.3">
      <c r="A4" s="25" t="s">
        <v>165</v>
      </c>
      <c r="B4" s="26" t="s">
        <v>166</v>
      </c>
      <c r="C4" s="27">
        <v>1.2923437499999999</v>
      </c>
      <c r="D4" s="27">
        <v>5103.9171675885</v>
      </c>
      <c r="E4" s="26">
        <v>6</v>
      </c>
      <c r="F4" s="26"/>
      <c r="G4" s="27">
        <v>6596.0154520507003</v>
      </c>
      <c r="H4" s="28"/>
    </row>
    <row r="5" spans="1:8" ht="39" customHeight="1" x14ac:dyDescent="0.3">
      <c r="A5" s="25" t="s">
        <v>167</v>
      </c>
      <c r="B5" s="26" t="s">
        <v>166</v>
      </c>
      <c r="C5" s="27">
        <v>0.37687500000000002</v>
      </c>
      <c r="D5" s="27">
        <v>818.22700652441995</v>
      </c>
      <c r="E5" s="26">
        <v>6</v>
      </c>
      <c r="F5" s="26"/>
      <c r="G5" s="27">
        <v>308.36930308388997</v>
      </c>
      <c r="H5" s="28"/>
    </row>
    <row r="6" spans="1:8" ht="39" customHeight="1" x14ac:dyDescent="0.3">
      <c r="A6" s="25" t="s">
        <v>168</v>
      </c>
      <c r="B6" s="26" t="s">
        <v>166</v>
      </c>
      <c r="C6" s="27">
        <v>1.0176470588235</v>
      </c>
      <c r="D6" s="27">
        <v>1662.7573397988001</v>
      </c>
      <c r="E6" s="26">
        <v>0.4</v>
      </c>
      <c r="F6" s="26"/>
      <c r="G6" s="27">
        <v>1692.1001163835001</v>
      </c>
      <c r="H6" s="28"/>
    </row>
    <row r="7" spans="1:8" ht="39" customHeight="1" x14ac:dyDescent="0.3">
      <c r="A7" s="25" t="s">
        <v>169</v>
      </c>
      <c r="B7" s="26" t="s">
        <v>166</v>
      </c>
      <c r="C7" s="27">
        <v>5.8823529411765003E-2</v>
      </c>
      <c r="D7" s="27">
        <v>1363.9187907776</v>
      </c>
      <c r="E7" s="26">
        <v>0.4</v>
      </c>
      <c r="F7" s="26"/>
      <c r="G7" s="27">
        <v>80.230517104564996</v>
      </c>
      <c r="H7" s="28"/>
    </row>
    <row r="8" spans="1:8" ht="39" customHeight="1" x14ac:dyDescent="0.3">
      <c r="A8" s="25" t="s">
        <v>170</v>
      </c>
      <c r="B8" s="26" t="s">
        <v>166</v>
      </c>
      <c r="C8" s="27">
        <v>0.88823529411765001</v>
      </c>
      <c r="D8" s="27">
        <v>1049.6719013825</v>
      </c>
      <c r="E8" s="26">
        <v>0.4</v>
      </c>
      <c r="F8" s="26"/>
      <c r="G8" s="27">
        <v>932.35563005151005</v>
      </c>
      <c r="H8" s="28"/>
    </row>
    <row r="9" spans="1:8" ht="39" customHeight="1" x14ac:dyDescent="0.3">
      <c r="A9" s="25" t="s">
        <v>171</v>
      </c>
      <c r="B9" s="26" t="s">
        <v>166</v>
      </c>
      <c r="C9" s="27">
        <v>0.2</v>
      </c>
      <c r="D9" s="27">
        <v>6808.6826035618997</v>
      </c>
      <c r="E9" s="26">
        <v>0.4</v>
      </c>
      <c r="F9" s="26"/>
      <c r="G9" s="27">
        <v>1361.7365207124001</v>
      </c>
      <c r="H9" s="28"/>
    </row>
    <row r="10" spans="1:8" ht="39" customHeight="1" x14ac:dyDescent="0.3">
      <c r="A10" s="25" t="s">
        <v>172</v>
      </c>
      <c r="B10" s="26" t="s">
        <v>166</v>
      </c>
      <c r="C10" s="27">
        <v>3.0128755364807001E-2</v>
      </c>
      <c r="D10" s="27">
        <v>2121.4564905951001</v>
      </c>
      <c r="E10" s="26">
        <v>10</v>
      </c>
      <c r="F10" s="26"/>
      <c r="G10" s="27">
        <v>63.916843622221002</v>
      </c>
      <c r="H10" s="28"/>
    </row>
    <row r="11" spans="1:8" ht="39" customHeight="1" x14ac:dyDescent="0.3">
      <c r="A11" s="25" t="s">
        <v>173</v>
      </c>
      <c r="B11" s="26" t="s">
        <v>174</v>
      </c>
      <c r="C11" s="27">
        <v>45.666812418014999</v>
      </c>
      <c r="D11" s="27">
        <v>25.632087662364999</v>
      </c>
      <c r="E11" s="26">
        <v>0.4</v>
      </c>
      <c r="F11" s="26"/>
      <c r="G11" s="27">
        <v>1170.5357391593</v>
      </c>
      <c r="H11" s="28"/>
    </row>
    <row r="12" spans="1:8" ht="39" customHeight="1" x14ac:dyDescent="0.3">
      <c r="A12" s="25" t="s">
        <v>175</v>
      </c>
      <c r="B12" s="26" t="s">
        <v>174</v>
      </c>
      <c r="C12" s="27">
        <v>414.26322693485002</v>
      </c>
      <c r="D12" s="27">
        <v>19.447555803385999</v>
      </c>
      <c r="E12" s="26">
        <v>0.4</v>
      </c>
      <c r="F12" s="26"/>
      <c r="G12" s="27">
        <v>8056.4072231062</v>
      </c>
      <c r="H12" s="28"/>
    </row>
    <row r="13" spans="1:8" ht="39" customHeight="1" x14ac:dyDescent="0.3">
      <c r="A13" s="25" t="s">
        <v>176</v>
      </c>
      <c r="B13" s="26" t="s">
        <v>174</v>
      </c>
      <c r="C13" s="27">
        <v>37.512024486226998</v>
      </c>
      <c r="D13" s="27">
        <v>80.053876886355994</v>
      </c>
      <c r="E13" s="26">
        <v>0.4</v>
      </c>
      <c r="F13" s="26"/>
      <c r="G13" s="27">
        <v>3002.9829899782999</v>
      </c>
      <c r="H13" s="28"/>
    </row>
    <row r="14" spans="1:8" ht="39" customHeight="1" x14ac:dyDescent="0.3">
      <c r="A14" s="25" t="s">
        <v>177</v>
      </c>
      <c r="B14" s="26" t="s">
        <v>166</v>
      </c>
      <c r="C14" s="27">
        <v>12.351241801486999</v>
      </c>
      <c r="D14" s="27">
        <v>881.09974599531995</v>
      </c>
      <c r="E14" s="26">
        <v>0.4</v>
      </c>
      <c r="F14" s="26"/>
      <c r="G14" s="27">
        <v>10882.676014017001</v>
      </c>
      <c r="H14" s="28"/>
    </row>
    <row r="15" spans="1:8" ht="39" customHeight="1" x14ac:dyDescent="0.3">
      <c r="A15" s="25" t="s">
        <v>178</v>
      </c>
      <c r="B15" s="26" t="s">
        <v>174</v>
      </c>
      <c r="C15" s="27">
        <v>383.27503279404999</v>
      </c>
      <c r="D15" s="27">
        <v>19.225895489928</v>
      </c>
      <c r="E15" s="26">
        <v>0.4</v>
      </c>
      <c r="F15" s="26"/>
      <c r="G15" s="27">
        <v>7368.8057243971998</v>
      </c>
      <c r="H15" s="28"/>
    </row>
    <row r="16" spans="1:8" ht="39" customHeight="1" x14ac:dyDescent="0.3">
      <c r="A16" s="25" t="s">
        <v>179</v>
      </c>
      <c r="B16" s="26" t="s">
        <v>174</v>
      </c>
      <c r="C16" s="27">
        <v>1</v>
      </c>
      <c r="D16" s="27">
        <v>3821.7702800983002</v>
      </c>
      <c r="E16" s="26" t="s">
        <v>180</v>
      </c>
      <c r="F16" s="26"/>
      <c r="G16" s="27">
        <v>3821.7702800983002</v>
      </c>
      <c r="H16" s="28"/>
    </row>
    <row r="17" spans="1:8" ht="39" customHeight="1" x14ac:dyDescent="0.3">
      <c r="A17" s="25" t="s">
        <v>181</v>
      </c>
      <c r="B17" s="26" t="s">
        <v>174</v>
      </c>
      <c r="C17" s="27">
        <v>1309.5</v>
      </c>
      <c r="D17" s="27">
        <v>4.8225376529421</v>
      </c>
      <c r="E17" s="26"/>
      <c r="F17" s="26"/>
      <c r="G17" s="27">
        <v>6315.1130565276999</v>
      </c>
      <c r="H1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107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111</v>
      </c>
      <c r="D13" s="19">
        <v>8378.9859935790992</v>
      </c>
      <c r="E13" s="19">
        <v>570.62050983613005</v>
      </c>
      <c r="F13" s="19">
        <v>0</v>
      </c>
      <c r="G13" s="19">
        <v>0</v>
      </c>
      <c r="H13" s="19">
        <v>8949.6065034152998</v>
      </c>
      <c r="J13" s="5"/>
    </row>
    <row r="14" spans="1:14" x14ac:dyDescent="0.3">
      <c r="A14" s="6"/>
      <c r="B14" s="9"/>
      <c r="C14" s="9" t="s">
        <v>112</v>
      </c>
      <c r="D14" s="19">
        <v>8378.9859935790992</v>
      </c>
      <c r="E14" s="19">
        <v>570.62050983613005</v>
      </c>
      <c r="F14" s="19">
        <v>0</v>
      </c>
      <c r="G14" s="19">
        <v>0</v>
      </c>
      <c r="H14" s="19">
        <v>8949.6065034152998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110</v>
      </c>
      <c r="C13" s="25" t="s">
        <v>114</v>
      </c>
      <c r="D13" s="19">
        <v>0</v>
      </c>
      <c r="E13" s="19">
        <v>0</v>
      </c>
      <c r="F13" s="19">
        <v>0</v>
      </c>
      <c r="G13" s="19">
        <v>27.212900618115999</v>
      </c>
      <c r="H13" s="19">
        <v>27.212900618115999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27.212900618115999</v>
      </c>
      <c r="H14" s="19">
        <v>27.212900618115999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86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86</v>
      </c>
      <c r="D13" s="19">
        <v>0</v>
      </c>
      <c r="E13" s="19">
        <v>0</v>
      </c>
      <c r="F13" s="19">
        <v>0</v>
      </c>
      <c r="G13" s="19">
        <v>515.85997544735994</v>
      </c>
      <c r="H13" s="19">
        <v>515.85997544735994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515.85997544735994</v>
      </c>
      <c r="H14" s="19">
        <v>515.85997544735994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7" sqref="C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117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118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119</v>
      </c>
      <c r="C13" s="25" t="s">
        <v>120</v>
      </c>
      <c r="D13" s="19">
        <v>7874.8235294118003</v>
      </c>
      <c r="E13" s="19">
        <v>516.70588235293997</v>
      </c>
      <c r="F13" s="19">
        <v>0</v>
      </c>
      <c r="G13" s="19">
        <v>0</v>
      </c>
      <c r="H13" s="19">
        <v>8391.5294117647009</v>
      </c>
      <c r="J13" s="5"/>
    </row>
    <row r="14" spans="1:14" x14ac:dyDescent="0.3">
      <c r="A14" s="6"/>
      <c r="B14" s="9"/>
      <c r="C14" s="9" t="s">
        <v>112</v>
      </c>
      <c r="D14" s="19">
        <v>7874.8235294118003</v>
      </c>
      <c r="E14" s="19">
        <v>516.70588235293997</v>
      </c>
      <c r="F14" s="19">
        <v>0</v>
      </c>
      <c r="G14" s="19">
        <v>0</v>
      </c>
      <c r="H14" s="19">
        <v>8391.5294117647009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abSelected="1" topLeftCell="D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63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122</v>
      </c>
      <c r="C13" s="25" t="s">
        <v>123</v>
      </c>
      <c r="D13" s="19">
        <v>0</v>
      </c>
      <c r="E13" s="19">
        <v>0</v>
      </c>
      <c r="F13" s="19">
        <v>0</v>
      </c>
      <c r="G13" s="19">
        <v>11.676470588235</v>
      </c>
      <c r="H13" s="19">
        <v>11.676470588235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11.676470588235</v>
      </c>
      <c r="H14" s="19">
        <v>11.676470588235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108</v>
      </c>
      <c r="C7" s="29" t="s">
        <v>125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116</v>
      </c>
      <c r="C13" s="25" t="s">
        <v>125</v>
      </c>
      <c r="D13" s="19">
        <v>0</v>
      </c>
      <c r="E13" s="19">
        <v>0</v>
      </c>
      <c r="F13" s="19">
        <v>0</v>
      </c>
      <c r="G13" s="19">
        <v>788.63186485482004</v>
      </c>
      <c r="H13" s="19">
        <v>788.63186485482004</v>
      </c>
      <c r="J13" s="5"/>
    </row>
    <row r="14" spans="1:14" x14ac:dyDescent="0.3">
      <c r="A14" s="6"/>
      <c r="B14" s="9"/>
      <c r="C14" s="9" t="s">
        <v>112</v>
      </c>
      <c r="D14" s="19">
        <v>0</v>
      </c>
      <c r="E14" s="19">
        <v>0</v>
      </c>
      <c r="F14" s="19">
        <v>0</v>
      </c>
      <c r="G14" s="19">
        <v>788.63186485482004</v>
      </c>
      <c r="H14" s="19">
        <v>788.63186485482004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105</v>
      </c>
    </row>
    <row r="2" spans="1:14" ht="45.75" customHeight="1" x14ac:dyDescent="0.3">
      <c r="A2" s="1"/>
      <c r="B2" s="1" t="s">
        <v>106</v>
      </c>
      <c r="C2" s="86" t="s">
        <v>197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126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108</v>
      </c>
      <c r="C7" s="29" t="s">
        <v>29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109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127</v>
      </c>
      <c r="C13" s="25" t="s">
        <v>128</v>
      </c>
      <c r="D13" s="19">
        <v>52.828324135768</v>
      </c>
      <c r="E13" s="19">
        <v>105.43359237225</v>
      </c>
      <c r="F13" s="19">
        <v>0</v>
      </c>
      <c r="G13" s="19">
        <v>0</v>
      </c>
      <c r="H13" s="19">
        <v>158.26191650801999</v>
      </c>
      <c r="J13" s="5"/>
    </row>
    <row r="14" spans="1:14" x14ac:dyDescent="0.3">
      <c r="A14" s="6"/>
      <c r="B14" s="9"/>
      <c r="C14" s="9" t="s">
        <v>112</v>
      </c>
      <c r="D14" s="19">
        <v>52.828324135768</v>
      </c>
      <c r="E14" s="19">
        <v>105.43359237225</v>
      </c>
      <c r="F14" s="19">
        <v>0</v>
      </c>
      <c r="G14" s="19">
        <v>0</v>
      </c>
      <c r="H14" s="19">
        <v>158.26191650801999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537 02-01</vt:lpstr>
      <vt:lpstr>ОСР 537-09-01</vt:lpstr>
      <vt:lpstr>ОСР 537 12-01</vt:lpstr>
      <vt:lpstr>ОСР 107-02-01</vt:lpstr>
      <vt:lpstr>ОСР 107-07-01</vt:lpstr>
      <vt:lpstr>ОСР 12-01</vt:lpstr>
      <vt:lpstr>ОСР 556-02-01</vt:lpstr>
      <vt:lpstr>ОСР 556-12-01</vt:lpstr>
      <vt:lpstr>ОСР 305-02-01</vt:lpstr>
      <vt:lpstr>ОСР 305-09-01</vt:lpstr>
      <vt:lpstr>ОСР 305-12-01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2025-11-14T03:58:27Z</dcterms:modified>
</cp:coreProperties>
</file>